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БЖУ" sheetId="1" state="visible" r:id="rId2"/>
    <sheet name="Потребн." sheetId="2" state="visible" r:id="rId3"/>
    <sheet name="Лист1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<sst xmlns="http://schemas.openxmlformats.org/spreadsheetml/2006/main" count="368" uniqueCount="152">
  <si>
    <t xml:space="preserve"> </t>
  </si>
  <si>
    <t xml:space="preserve">СОГЛАСОВАНО</t>
  </si>
  <si>
    <t xml:space="preserve">УТВЕРЖДАЮ:          </t>
  </si>
  <si>
    <t xml:space="preserve">Директор</t>
  </si>
  <si>
    <t xml:space="preserve">Директор АУ "Комбинат  питания"              </t>
  </si>
  <si>
    <t xml:space="preserve">/ _________ / ___________________          </t>
  </si>
  <si>
    <t xml:space="preserve">___________________</t>
  </si>
  <si>
    <t xml:space="preserve">М.В.Дудукина</t>
  </si>
  <si>
    <t xml:space="preserve">октября</t>
  </si>
  <si>
    <t xml:space="preserve">2026 г.</t>
  </si>
  <si>
    <t xml:space="preserve">       2026 г.</t>
  </si>
  <si>
    <t xml:space="preserve">Примерное 10-ти дневное меню для школьного питания обучающихся</t>
  </si>
  <si>
    <t xml:space="preserve">№ рецептуры</t>
  </si>
  <si>
    <t xml:space="preserve">Прием пищи, наименование </t>
  </si>
  <si>
    <t xml:space="preserve"> Вес блюда / Суммарный объем блюд</t>
  </si>
  <si>
    <t xml:space="preserve">Пищевые вещества (г)</t>
  </si>
  <si>
    <t xml:space="preserve">Энергетическая ценность</t>
  </si>
  <si>
    <t xml:space="preserve">блюда</t>
  </si>
  <si>
    <t xml:space="preserve">(ккал)</t>
  </si>
  <si>
    <t xml:space="preserve">Б</t>
  </si>
  <si>
    <t xml:space="preserve">Ж</t>
  </si>
  <si>
    <t xml:space="preserve">У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</si>
  <si>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</si>
  <si>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1- 4 классы</t>
  </si>
  <si>
    <t xml:space="preserve">5-11 классы</t>
  </si>
  <si>
    <t xml:space="preserve">ЗАВТРАК</t>
  </si>
  <si>
    <t xml:space="preserve">Каша гречневая расыпчатая</t>
  </si>
  <si>
    <t xml:space="preserve">Гуляш из филе птицы</t>
  </si>
  <si>
    <t xml:space="preserve">Чай с сахаром</t>
  </si>
  <si>
    <t xml:space="preserve">Хлеб пшеничный</t>
  </si>
  <si>
    <t xml:space="preserve">Выпечка в упаковке</t>
  </si>
  <si>
    <t xml:space="preserve">Сок фруктовый в потребительской упаковке</t>
  </si>
  <si>
    <t xml:space="preserve">ИТОГО:</t>
  </si>
  <si>
    <t xml:space="preserve">ОБЕД</t>
  </si>
  <si>
    <t xml:space="preserve">Салат из белокочанной  капусты</t>
  </si>
  <si>
    <t xml:space="preserve">Суп картофельный с пшеном и птицей</t>
  </si>
  <si>
    <t xml:space="preserve">Биточки с соусом</t>
  </si>
  <si>
    <t xml:space="preserve">Макаронные изделия отварные</t>
  </si>
  <si>
    <t xml:space="preserve">Компот из смеси сухофруктов</t>
  </si>
  <si>
    <t xml:space="preserve">Хлеб ржано-пшеничный</t>
  </si>
  <si>
    <t xml:space="preserve">ОБЕД 2 ВАРИАНТ</t>
  </si>
  <si>
    <t xml:space="preserve">Рис отварнной</t>
  </si>
  <si>
    <t xml:space="preserve">ПОЛДНИК</t>
  </si>
  <si>
    <t xml:space="preserve">Сок фруктовый</t>
  </si>
  <si>
    <t xml:space="preserve">Пряники</t>
  </si>
  <si>
    <t xml:space="preserve">День второй (вторник 1)</t>
  </si>
  <si>
    <t xml:space="preserve">Бутерброд с сыром </t>
  </si>
  <si>
    <t xml:space="preserve">35/22</t>
  </si>
  <si>
    <t xml:space="preserve">35/25</t>
  </si>
  <si>
    <t xml:space="preserve">Батон Нарезной</t>
  </si>
  <si>
    <t xml:space="preserve">Сыр</t>
  </si>
  <si>
    <t xml:space="preserve">Каша вязкая молочная из рисовой крупы с маслом</t>
  </si>
  <si>
    <t xml:space="preserve">Йогурт молочный в потребительской упаковке</t>
  </si>
  <si>
    <t xml:space="preserve">Икра свекольная</t>
  </si>
  <si>
    <t xml:space="preserve">Щи из свежей капусты со  сметаной и говядиной</t>
  </si>
  <si>
    <t xml:space="preserve">Щи из свежей капусты со  сметаной </t>
  </si>
  <si>
    <t xml:space="preserve">Котлета из птицы с маслом</t>
  </si>
  <si>
    <t xml:space="preserve">Картофельное пюре</t>
  </si>
  <si>
    <t xml:space="preserve">Кисель</t>
  </si>
  <si>
    <t xml:space="preserve">Вафли</t>
  </si>
  <si>
    <t xml:space="preserve">День третий (среда 1)</t>
  </si>
  <si>
    <t xml:space="preserve">ЗАВТРАК </t>
  </si>
  <si>
    <t xml:space="preserve">Каша пшенная молочная вязкая с маслом</t>
  </si>
  <si>
    <t xml:space="preserve">Запеканка из творога с сгущенным молоком</t>
  </si>
  <si>
    <t xml:space="preserve">Кофейный напиток с молоком</t>
  </si>
  <si>
    <t xml:space="preserve">Хлеб пшеничый</t>
  </si>
  <si>
    <t xml:space="preserve">Винегрет овощной</t>
  </si>
  <si>
    <t xml:space="preserve">Суп с клецками</t>
  </si>
  <si>
    <t xml:space="preserve">Суп с клецками  и говядиной</t>
  </si>
  <si>
    <t xml:space="preserve">Котлета из трески с маслом</t>
  </si>
  <si>
    <t xml:space="preserve">Гороховое пюре</t>
  </si>
  <si>
    <t xml:space="preserve">Капуста тушеная</t>
  </si>
  <si>
    <t xml:space="preserve">Печенье</t>
  </si>
  <si>
    <t xml:space="preserve">День четвертый (четверг 1)</t>
  </si>
  <si>
    <t xml:space="preserve">Кнели из кур с рисом и соусом</t>
  </si>
  <si>
    <t xml:space="preserve">Какао с молоком</t>
  </si>
  <si>
    <t xml:space="preserve">Фрукт</t>
  </si>
  <si>
    <t xml:space="preserve">Кондитерское изделие в потребительской упаковке</t>
  </si>
  <si>
    <t xml:space="preserve">Салат из квашеной капусты</t>
  </si>
  <si>
    <t xml:space="preserve">Борщ с капустой и картофелем со сметаной</t>
  </si>
  <si>
    <t xml:space="preserve">Борщ со сметаной и птицей</t>
  </si>
  <si>
    <t xml:space="preserve">Рис отварной</t>
  </si>
  <si>
    <t xml:space="preserve">Гуляш из говядины</t>
  </si>
  <si>
    <t xml:space="preserve">Каша гречневая рассыпчатая</t>
  </si>
  <si>
    <t xml:space="preserve">180</t>
  </si>
  <si>
    <t xml:space="preserve">982</t>
  </si>
  <si>
    <t xml:space="preserve">Сок фруктовый </t>
  </si>
  <si>
    <t xml:space="preserve">День пятый (пятница 1)</t>
  </si>
  <si>
    <t xml:space="preserve">Чай с сахаром и лимоном</t>
  </si>
  <si>
    <t xml:space="preserve">Суп с горохом с птицей и гренками</t>
  </si>
  <si>
    <t xml:space="preserve">Жаркое по -домашнему</t>
  </si>
  <si>
    <t xml:space="preserve">Бутерброд с сыром</t>
  </si>
  <si>
    <t xml:space="preserve">35 /20</t>
  </si>
  <si>
    <t xml:space="preserve">Сыр </t>
  </si>
  <si>
    <t xml:space="preserve">вафли</t>
  </si>
  <si>
    <t xml:space="preserve">День шестой (понедельник 2)</t>
  </si>
  <si>
    <t xml:space="preserve">Плов из птицы</t>
  </si>
  <si>
    <t xml:space="preserve">Рассольник ленинградский </t>
  </si>
  <si>
    <t xml:space="preserve">Рассольник ленинградский с птицей</t>
  </si>
  <si>
    <t xml:space="preserve">Бефстроганов из отварной говядины</t>
  </si>
  <si>
    <t xml:space="preserve">6,,5</t>
  </si>
  <si>
    <t xml:space="preserve">День седьмой (вторник 2)</t>
  </si>
  <si>
    <t xml:space="preserve">Каша молочная "Геркулес" с маслом</t>
  </si>
  <si>
    <t xml:space="preserve">Омлет натуральный с маслом </t>
  </si>
  <si>
    <t xml:space="preserve">Кекс</t>
  </si>
  <si>
    <t xml:space="preserve">Суп с горохом с говядиной и гренками</t>
  </si>
  <si>
    <t xml:space="preserve">День восьмой (среда 2)</t>
  </si>
  <si>
    <t xml:space="preserve">Голень птицы тушенное с  с соусом сметанным</t>
  </si>
  <si>
    <t xml:space="preserve">Суп картофельный с макаронными изделиями</t>
  </si>
  <si>
    <t xml:space="preserve">Суп картофельный с макаронными изделиями и птицей</t>
  </si>
  <si>
    <t xml:space="preserve">985</t>
  </si>
  <si>
    <t xml:space="preserve">День девятый (четверг 2)</t>
  </si>
  <si>
    <t xml:space="preserve">Каша"Дружба"</t>
  </si>
  <si>
    <t xml:space="preserve">Запеканка из творога со сгущенным молоком</t>
  </si>
  <si>
    <t xml:space="preserve">Бутерброд с маслом и сыром</t>
  </si>
  <si>
    <t xml:space="preserve">Бутерброд с маслом</t>
  </si>
  <si>
    <t xml:space="preserve">Суп картофельный с рисом и мясными фрикадельками</t>
  </si>
  <si>
    <t xml:space="preserve">Рыба,запеченная с морковью</t>
  </si>
  <si>
    <t xml:space="preserve">Рыба,запеченная в сметанном соусе</t>
  </si>
  <si>
    <t xml:space="preserve">Гороховое  пюре</t>
  </si>
  <si>
    <t xml:space="preserve">День десятый (пятница 2)</t>
  </si>
  <si>
    <t xml:space="preserve">Котлеты рубленые  из птицы с соусом сметанныцм</t>
  </si>
  <si>
    <t xml:space="preserve">Борщ со сметаной и говядиной</t>
  </si>
  <si>
    <t xml:space="preserve">Выполнение потребности в пищевых веществах и энергии на одного ребенка по примерному меню  с 01.09.2023 г. (от 7 до 11 лет)</t>
  </si>
  <si>
    <t xml:space="preserve">Название пищевых веществ</t>
  </si>
  <si>
    <t xml:space="preserve">Суточная норма (100%), гр.</t>
  </si>
  <si>
    <t xml:space="preserve">Завтрак (20%), гр. </t>
  </si>
  <si>
    <t xml:space="preserve">Завтрак (25%), гр. </t>
  </si>
  <si>
    <t xml:space="preserve">Фактическ.выполнен. норм ( 20-25%) в среднем за день, гр</t>
  </si>
  <si>
    <t xml:space="preserve">Обед (30%), гр. </t>
  </si>
  <si>
    <t xml:space="preserve">Обед (35%), гр. </t>
  </si>
  <si>
    <t xml:space="preserve">Фактичес.выполнен.норм (30-35%) в среднем за день, гр</t>
  </si>
  <si>
    <t xml:space="preserve">Полдник (10%), гр</t>
  </si>
  <si>
    <t xml:space="preserve">Полдник (15%), гр</t>
  </si>
  <si>
    <t xml:space="preserve">Фактическ.выполнен. Норм ( 10-15%) в среднем за день, гр </t>
  </si>
  <si>
    <t xml:space="preserve">Завтрак, обед, полдник( 60%)</t>
  </si>
  <si>
    <t xml:space="preserve">Завтрак, обед, полдник 75%)</t>
  </si>
  <si>
    <t xml:space="preserve">Фактическ.выполнен. норм ( 60-75%) в среднем за день, гр</t>
  </si>
  <si>
    <t xml:space="preserve">Белки (г)</t>
  </si>
  <si>
    <t xml:space="preserve">Жиры (г)</t>
  </si>
  <si>
    <t xml:space="preserve">Углеводы (г)</t>
  </si>
  <si>
    <t xml:space="preserve">Энергет. Ценность (ккал)</t>
  </si>
  <si>
    <t xml:space="preserve">Витамин С (мг)</t>
  </si>
  <si>
    <t xml:space="preserve">Выполнение потребности в пищевых веществах и энергии на одного ребенка по примерному меню  с 01.09.2023 г. (от 12 лет и старше)</t>
  </si>
  <si>
    <t xml:space="preserve">Завтрак, обед       ( 50%)</t>
  </si>
  <si>
    <t xml:space="preserve">Завтрак, обед (60%)</t>
  </si>
  <si>
    <t xml:space="preserve">Фактическ.выполнен. норм     (50-60%) в среднем за день, гр</t>
  </si>
  <si>
    <t xml:space="preserve">Технолог МП"КШП"</t>
  </si>
  <si>
    <t xml:space="preserve">_______________</t>
  </si>
  <si>
    <t xml:space="preserve">Меняйкина М.В.</t>
  </si>
  <si>
    <t xml:space="preserve">Калькулятор МП "КШП" ______________</t>
  </si>
  <si>
    <t xml:space="preserve">Бирюкова Н.Ю.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</si>
</sst>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.00"/>
    <numFmt numFmtId="166" formatCode="0"/>
    <numFmt numFmtId="167" formatCode="[$-419]DD/MMM"/>
    <numFmt numFmtId="168" formatCode="@"/>
    <numFmt numFmtId="169" formatCode="General"/>
    <numFmt numFmtId="170" formatCode="# ?/?"/>
    <numFmt numFmtId="171" formatCode="# ???/???"/>
  </numFmts>
  <fonts count="2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name val="Arial"/>
      <family val="2"/>
      <charset val="1"/>
    </font>
    <font>
      <b val="true"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rgb="FF000000"/>
      <name val="Calibri"/>
      <family val="2"/>
      <charset val="204"/>
    </font>
    <font>
      <b val="true"/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 val="true"/>
      <sz val="6"/>
      <name val="Times New Roman"/>
      <family val="1"/>
      <charset val="204"/>
    </font>
    <font>
      <sz val="6"/>
      <name val="Times New Roman"/>
      <family val="1"/>
      <charset val="204"/>
    </font>
    <font>
      <sz val="10"/>
      <name val="Times New Roman"/>
      <family val="1"/>
      <charset val="204"/>
    </font>
    <font>
      <b val="true"/>
      <sz val="6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6"/>
      <color rgb="FF000000"/>
      <name val="Calibri"/>
      <family val="2"/>
      <charset val="204"/>
    </font>
    <font>
      <b val="true"/>
      <sz val="1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6"/>
      <name val="Calibri"/>
      <family val="2"/>
      <charset val="204"/>
    </font>
    <font>
      <sz val="11"/>
      <color rgb="FF7030A0"/>
      <name val="Times New Roman"/>
      <family val="1"/>
      <charset val="204"/>
    </font>
    <font>
      <sz val="11"/>
      <color rgb="FF7030A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</fills>
  <borders count="48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medium"/>
      <right/>
      <top/>
      <bottom style="thin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 style="thin"/>
      <bottom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8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9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3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3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2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0" borderId="1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3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3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3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2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2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2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2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3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2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3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3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2" fillId="0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3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2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3" fillId="0" borderId="3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3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3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3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3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3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2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2" fillId="0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3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3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2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3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3" fillId="0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3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2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2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3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3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3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3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4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2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2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2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1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3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2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4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2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4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4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4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3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2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0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4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2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0" fillId="0" borderId="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0" borderId="3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3" fillId="0" borderId="4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2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0" fillId="0" borderId="9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0" borderId="46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3" fillId="0" borderId="4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_Лист1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7030A0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51"/>
  <sheetViews>
    <sheetView showFormulas="false" showGridLines="true" showRowColHeaders="true" showZeros="true" rightToLeft="false" tabSelected="true" showOutlineSymbols="true" defaultGridColor="true" view="normal" topLeftCell="A268" colorId="64" zoomScale="100" zoomScaleNormal="100" zoomScalePageLayoutView="100" workbookViewId="0">
      <selection pane="topLeft" activeCell="U73" activeCellId="0" sqref="U73"/>
    </sheetView>
  </sheetViews>
  <sheetFormatPr defaultRowHeight="15" zeroHeight="false" outlineLevelRow="0" outlineLevelCol="0"/>
  <cols>
    <col collapsed="false" customWidth="true" hidden="false" outlineLevel="0" max="1" min="1" style="0" width="8.71"/>
    <col collapsed="false" customWidth="true" hidden="false" outlineLevel="0" max="2" min="2" style="0" width="13.86"/>
    <col collapsed="false" customWidth="true" hidden="false" outlineLevel="0" max="3" min="3" style="0" width="7.15"/>
    <col collapsed="false" customWidth="true" hidden="false" outlineLevel="0" max="4" min="4" style="0" width="5.86"/>
    <col collapsed="false" customWidth="true" hidden="false" outlineLevel="0" max="5" min="5" style="0" width="5.43"/>
    <col collapsed="false" customWidth="true" hidden="false" outlineLevel="0" max="6" min="6" style="0" width="5.7"/>
    <col collapsed="false" customWidth="true" hidden="false" outlineLevel="0" max="7" min="7" style="0" width="6.71"/>
    <col collapsed="false" customWidth="true" hidden="false" outlineLevel="0" max="8" min="8" style="0" width="5.7"/>
    <col collapsed="false" customWidth="true" hidden="false" outlineLevel="0" max="9" min="9" style="0" width="5.43"/>
    <col collapsed="false" customWidth="true" hidden="false" outlineLevel="0" max="10" min="10" style="0" width="5.28"/>
    <col collapsed="false" customWidth="true" hidden="false" outlineLevel="0" max="11" min="11" style="0" width="6.28"/>
    <col collapsed="false" customWidth="true" hidden="false" outlineLevel="0" max="12" min="12" style="0" width="6.15"/>
    <col collapsed="false" customWidth="true" hidden="false" outlineLevel="0" max="1025" min="13" style="0" width="8.54"/>
  </cols>
  <sheetData>
    <row r="1" customFormat="false" ht="15" hidden="false" customHeight="false" outlineLevel="0" collapsed="false">
      <c r="A1" s="1" t="s">
        <v>0</v>
      </c>
      <c r="B1" s="1" t="s">
        <v>1</v>
      </c>
      <c r="C1" s="1"/>
      <c r="D1" s="2"/>
      <c r="E1" s="2"/>
      <c r="F1" s="2"/>
      <c r="G1" s="3" t="s">
        <v>2</v>
      </c>
      <c r="H1" s="2"/>
      <c r="I1" s="2"/>
      <c r="J1" s="2"/>
      <c r="K1" s="2"/>
      <c r="L1" s="2"/>
    </row>
    <row r="2" customFormat="false" ht="15" hidden="false" customHeight="true" outlineLevel="0" collapsed="false">
      <c r="A2" s="4" t="s">
        <v>3</v>
      </c>
      <c r="B2" s="4"/>
      <c r="C2" s="4"/>
      <c r="D2" s="4"/>
      <c r="E2" s="4"/>
      <c r="F2" s="2"/>
      <c r="G2" s="2" t="s">
        <v>4</v>
      </c>
      <c r="H2" s="2"/>
      <c r="I2" s="2"/>
      <c r="J2" s="2"/>
      <c r="K2" s="2"/>
      <c r="L2" s="2"/>
    </row>
    <row r="3" customFormat="false" ht="15" hidden="false" customHeight="false" outlineLevel="0" collapsed="false">
      <c r="A3" s="4"/>
      <c r="B3" s="4"/>
      <c r="C3" s="4"/>
      <c r="D3" s="4"/>
      <c r="E3" s="4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5" t="s">
        <v>5</v>
      </c>
      <c r="B4" s="5"/>
      <c r="C4" s="5"/>
      <c r="D4" s="5"/>
      <c r="E4" s="2"/>
      <c r="F4" s="2"/>
      <c r="G4" s="6" t="s">
        <v>6</v>
      </c>
      <c r="H4" s="6"/>
      <c r="I4" s="6"/>
      <c r="J4" s="7" t="s">
        <v>7</v>
      </c>
      <c r="K4" s="7"/>
      <c r="L4" s="7"/>
    </row>
    <row r="5" customFormat="false" ht="15" hidden="false" customHeight="false" outlineLevel="0" collapsed="false">
      <c r="A5" s="2" t="n">
        <v>19</v>
      </c>
      <c r="B5" s="2" t="s">
        <v>8</v>
      </c>
      <c r="C5" s="2"/>
      <c r="D5" s="2" t="s">
        <v>9</v>
      </c>
      <c r="E5" s="2"/>
      <c r="F5" s="2"/>
      <c r="G5" s="2" t="n">
        <v>19</v>
      </c>
      <c r="H5" s="6" t="s">
        <v>8</v>
      </c>
      <c r="I5" s="6"/>
      <c r="J5" s="6"/>
      <c r="K5" s="6" t="s">
        <v>10</v>
      </c>
      <c r="L5" s="6"/>
    </row>
    <row r="6" customFormat="false" ht="6.75" hidden="false" customHeight="true" outlineLevel="0" collapsed="false">
      <c r="B6" s="8"/>
      <c r="C6" s="8"/>
      <c r="D6" s="8"/>
    </row>
    <row r="7" customFormat="false" ht="38.25" hidden="false" customHeight="true" outlineLevel="0" collapsed="false">
      <c r="A7" s="9" t="s">
        <v>11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customFormat="false" ht="10.5" hidden="true" customHeight="true" outlineLevel="0" collapsed="false">
      <c r="B8" s="10"/>
      <c r="C8" s="11"/>
      <c r="D8" s="11"/>
      <c r="E8" s="11"/>
      <c r="F8" s="11"/>
      <c r="G8" s="11"/>
      <c r="H8" s="10"/>
      <c r="I8" s="10"/>
      <c r="J8" s="10"/>
      <c r="K8" s="10"/>
      <c r="L8" s="10"/>
    </row>
    <row r="9" customFormat="false" ht="56.25" hidden="false" customHeight="true" outlineLevel="0" collapsed="false">
      <c r="A9" s="12" t="s">
        <v>12</v>
      </c>
      <c r="B9" s="13" t="s">
        <v>13</v>
      </c>
      <c r="C9" s="14" t="s">
        <v>14</v>
      </c>
      <c r="D9" s="15" t="s">
        <v>15</v>
      </c>
      <c r="E9" s="15"/>
      <c r="F9" s="15"/>
      <c r="G9" s="15" t="s">
        <v>16</v>
      </c>
      <c r="H9" s="14" t="s">
        <v>14</v>
      </c>
      <c r="I9" s="15" t="s">
        <v>15</v>
      </c>
      <c r="J9" s="15"/>
      <c r="K9" s="15"/>
      <c r="L9" s="15" t="s">
        <v>16</v>
      </c>
    </row>
    <row r="10" customFormat="false" ht="15" hidden="false" customHeight="false" outlineLevel="0" collapsed="false">
      <c r="A10" s="16"/>
      <c r="B10" s="17" t="s">
        <v>17</v>
      </c>
      <c r="C10" s="14"/>
      <c r="D10" s="15"/>
      <c r="E10" s="15"/>
      <c r="F10" s="15"/>
      <c r="G10" s="18" t="s">
        <v>18</v>
      </c>
      <c r="H10" s="14"/>
      <c r="I10" s="15"/>
      <c r="J10" s="15"/>
      <c r="K10" s="15"/>
      <c r="L10" s="18" t="s">
        <v>18</v>
      </c>
    </row>
    <row r="11" customFormat="false" ht="15.75" hidden="false" customHeight="false" outlineLevel="0" collapsed="false">
      <c r="A11" s="16"/>
      <c r="B11" s="19"/>
      <c r="C11" s="14"/>
      <c r="D11" s="20" t="s">
        <v>19</v>
      </c>
      <c r="E11" s="20" t="s">
        <v>20</v>
      </c>
      <c r="F11" s="20" t="s">
        <v>21</v>
      </c>
      <c r="G11" s="21"/>
      <c r="H11" s="14"/>
      <c r="I11" s="20" t="s">
        <v>19</v>
      </c>
      <c r="J11" s="20" t="s">
        <v>20</v>
      </c>
      <c r="K11" s="20" t="s">
        <v>21</v>
      </c>
      <c r="L11" s="21"/>
      <c r="S11" s="22" t="s">
        <v>22</v>
      </c>
    </row>
    <row r="12" customFormat="false" ht="15.75" hidden="false" customHeight="true" outlineLevel="0" collapsed="false">
      <c r="A12" s="23"/>
      <c r="B12" s="24"/>
      <c r="C12" s="25" t="s">
        <v>23</v>
      </c>
      <c r="D12" s="25"/>
      <c r="E12" s="25"/>
      <c r="F12" s="25"/>
      <c r="G12" s="25"/>
      <c r="H12" s="26" t="s">
        <v>24</v>
      </c>
      <c r="I12" s="26"/>
      <c r="J12" s="26"/>
      <c r="K12" s="26"/>
      <c r="L12" s="26"/>
    </row>
    <row r="13" customFormat="false" ht="15.75" hidden="false" customHeight="true" outlineLevel="0" collapsed="false">
      <c r="A13" s="27"/>
      <c r="B13" s="28" t="s">
        <v>25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</row>
    <row r="14" customFormat="false" ht="21" hidden="false" customHeight="true" outlineLevel="0" collapsed="false">
      <c r="A14" s="29" t="n">
        <v>183</v>
      </c>
      <c r="B14" s="30" t="s">
        <v>26</v>
      </c>
      <c r="C14" s="31" t="n">
        <v>155</v>
      </c>
      <c r="D14" s="32" t="n">
        <v>8.83</v>
      </c>
      <c r="E14" s="32" t="n">
        <v>5.66</v>
      </c>
      <c r="F14" s="32" t="n">
        <v>38.6</v>
      </c>
      <c r="G14" s="32" t="n">
        <v>260</v>
      </c>
      <c r="H14" s="31" t="n">
        <v>210</v>
      </c>
      <c r="I14" s="32" t="n">
        <v>11.9</v>
      </c>
      <c r="J14" s="32" t="n">
        <v>10.5</v>
      </c>
      <c r="K14" s="32" t="n">
        <v>51.68</v>
      </c>
      <c r="L14" s="32" t="n">
        <v>373.4</v>
      </c>
      <c r="P14" s="22" t="s">
        <v>0</v>
      </c>
    </row>
    <row r="15" customFormat="false" ht="21" hidden="false" customHeight="true" outlineLevel="0" collapsed="false">
      <c r="A15" s="33" t="n">
        <v>260</v>
      </c>
      <c r="B15" s="34" t="s">
        <v>27</v>
      </c>
      <c r="C15" s="35" t="n">
        <v>100</v>
      </c>
      <c r="D15" s="36" t="n">
        <v>24.5</v>
      </c>
      <c r="E15" s="36" t="n">
        <v>21</v>
      </c>
      <c r="F15" s="36" t="n">
        <v>6</v>
      </c>
      <c r="G15" s="36" t="n">
        <v>210</v>
      </c>
      <c r="H15" s="35" t="n">
        <v>115</v>
      </c>
      <c r="I15" s="36" t="n">
        <v>28.2</v>
      </c>
      <c r="J15" s="36" t="n">
        <v>25.7</v>
      </c>
      <c r="K15" s="36" t="n">
        <v>6.9</v>
      </c>
      <c r="L15" s="36" t="n">
        <v>241</v>
      </c>
    </row>
    <row r="16" s="22" customFormat="true" ht="21" hidden="false" customHeight="true" outlineLevel="0" collapsed="false">
      <c r="A16" s="33" t="n">
        <v>300</v>
      </c>
      <c r="B16" s="37" t="s">
        <v>28</v>
      </c>
      <c r="C16" s="38" t="n">
        <v>200</v>
      </c>
      <c r="D16" s="39" t="n">
        <v>0.2</v>
      </c>
      <c r="E16" s="39" t="n">
        <v>0</v>
      </c>
      <c r="F16" s="39" t="n">
        <v>9.1</v>
      </c>
      <c r="G16" s="39" t="n">
        <v>36</v>
      </c>
      <c r="H16" s="38" t="n">
        <v>200</v>
      </c>
      <c r="I16" s="39" t="n">
        <v>0.2</v>
      </c>
      <c r="J16" s="39" t="n">
        <v>0</v>
      </c>
      <c r="K16" s="39" t="n">
        <v>9.1</v>
      </c>
      <c r="L16" s="39" t="n">
        <v>36</v>
      </c>
    </row>
    <row r="17" customFormat="false" ht="21" hidden="false" customHeight="true" outlineLevel="0" collapsed="false">
      <c r="A17" s="40" t="n">
        <v>1.5</v>
      </c>
      <c r="B17" s="41" t="s">
        <v>29</v>
      </c>
      <c r="C17" s="42" t="n">
        <v>30</v>
      </c>
      <c r="D17" s="43" t="n">
        <v>2.4</v>
      </c>
      <c r="E17" s="43" t="n">
        <v>0.3</v>
      </c>
      <c r="F17" s="43" t="n">
        <v>14.5</v>
      </c>
      <c r="G17" s="43" t="n">
        <v>74</v>
      </c>
      <c r="H17" s="42" t="n">
        <v>30</v>
      </c>
      <c r="I17" s="43" t="n">
        <v>2.4</v>
      </c>
      <c r="J17" s="43" t="n">
        <v>0.3</v>
      </c>
      <c r="K17" s="43" t="n">
        <v>14.5</v>
      </c>
      <c r="L17" s="43" t="n">
        <v>74</v>
      </c>
    </row>
    <row r="18" s="22" customFormat="true" ht="21" hidden="false" customHeight="true" outlineLevel="0" collapsed="false">
      <c r="A18" s="40"/>
      <c r="B18" s="41" t="s">
        <v>30</v>
      </c>
      <c r="C18" s="42" t="n">
        <v>65</v>
      </c>
      <c r="D18" s="43" t="n">
        <v>3.6</v>
      </c>
      <c r="E18" s="43" t="n">
        <v>9.6</v>
      </c>
      <c r="F18" s="43" t="n">
        <v>39</v>
      </c>
      <c r="G18" s="43" t="n">
        <v>204</v>
      </c>
      <c r="H18" s="42"/>
      <c r="I18" s="43"/>
      <c r="J18" s="43"/>
      <c r="K18" s="43"/>
      <c r="L18" s="43"/>
    </row>
    <row r="19" customFormat="false" ht="29.25" hidden="false" customHeight="false" outlineLevel="0" collapsed="false">
      <c r="A19" s="33"/>
      <c r="B19" s="44" t="s">
        <v>31</v>
      </c>
      <c r="C19" s="45"/>
      <c r="D19" s="46"/>
      <c r="E19" s="46"/>
      <c r="F19" s="46"/>
      <c r="G19" s="46"/>
      <c r="H19" s="45" t="n">
        <v>200</v>
      </c>
      <c r="I19" s="46" t="n">
        <v>1</v>
      </c>
      <c r="J19" s="46" t="n">
        <v>0</v>
      </c>
      <c r="K19" s="46" t="n">
        <v>24.4</v>
      </c>
      <c r="L19" s="46" t="n">
        <v>102</v>
      </c>
    </row>
    <row r="20" customFormat="false" ht="15.75" hidden="false" customHeight="false" outlineLevel="0" collapsed="false">
      <c r="A20" s="47"/>
      <c r="B20" s="48" t="s">
        <v>32</v>
      </c>
      <c r="C20" s="49" t="n">
        <f aca="false">SUM(C14:C19)</f>
        <v>550</v>
      </c>
      <c r="D20" s="49" t="n">
        <f aca="false">SUM(D14:D19)</f>
        <v>39.53</v>
      </c>
      <c r="E20" s="49" t="n">
        <f aca="false">SUM(E14:E19)</f>
        <v>36.56</v>
      </c>
      <c r="F20" s="49" t="n">
        <f aca="false">SUM(F14:F19)</f>
        <v>107.2</v>
      </c>
      <c r="G20" s="49" t="n">
        <f aca="false">SUM(G14:G19)</f>
        <v>784</v>
      </c>
      <c r="H20" s="49" t="n">
        <f aca="false">SUM(H14:H19)</f>
        <v>755</v>
      </c>
      <c r="I20" s="49" t="n">
        <f aca="false">SUM(I14:I19)</f>
        <v>43.7</v>
      </c>
      <c r="J20" s="49" t="n">
        <f aca="false">SUM(J14:J19)</f>
        <v>36.5</v>
      </c>
      <c r="K20" s="49" t="n">
        <f aca="false">SUM(K14:K19)</f>
        <v>106.58</v>
      </c>
      <c r="L20" s="49" t="n">
        <f aca="false">SUM(L14:L19)</f>
        <v>826.4</v>
      </c>
    </row>
    <row r="21" customFormat="false" ht="15.75" hidden="false" customHeight="true" outlineLevel="0" collapsed="false">
      <c r="A21" s="50"/>
      <c r="B21" s="51" t="s">
        <v>33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</row>
    <row r="22" s="22" customFormat="true" ht="19.5" hidden="false" customHeight="false" outlineLevel="0" collapsed="false">
      <c r="A22" s="52" t="n">
        <v>6</v>
      </c>
      <c r="B22" s="53" t="s">
        <v>34</v>
      </c>
      <c r="C22" s="31" t="n">
        <v>60</v>
      </c>
      <c r="D22" s="32" t="n">
        <v>1.2</v>
      </c>
      <c r="E22" s="32" t="n">
        <v>3</v>
      </c>
      <c r="F22" s="32" t="n">
        <v>6.2</v>
      </c>
      <c r="G22" s="32" t="n">
        <v>59</v>
      </c>
      <c r="H22" s="31" t="n">
        <v>100</v>
      </c>
      <c r="I22" s="32" t="n">
        <v>2.1</v>
      </c>
      <c r="J22" s="32" t="n">
        <v>5</v>
      </c>
      <c r="K22" s="32" t="n">
        <v>10.3</v>
      </c>
      <c r="L22" s="32" t="n">
        <v>98</v>
      </c>
    </row>
    <row r="23" s="22" customFormat="true" ht="19.5" hidden="false" customHeight="false" outlineLevel="0" collapsed="false">
      <c r="A23" s="33" t="n">
        <v>63</v>
      </c>
      <c r="B23" s="54" t="s">
        <v>35</v>
      </c>
      <c r="C23" s="42" t="n">
        <v>258</v>
      </c>
      <c r="D23" s="43" t="n">
        <v>4.6</v>
      </c>
      <c r="E23" s="43" t="n">
        <v>4.6</v>
      </c>
      <c r="F23" s="43" t="n">
        <v>19.3</v>
      </c>
      <c r="G23" s="43" t="n">
        <v>143</v>
      </c>
      <c r="H23" s="42" t="n">
        <v>275</v>
      </c>
      <c r="I23" s="43" t="n">
        <v>9.1</v>
      </c>
      <c r="J23" s="43" t="n">
        <v>8.1</v>
      </c>
      <c r="K23" s="43" t="n">
        <v>19.4</v>
      </c>
      <c r="L23" s="43" t="n">
        <v>225</v>
      </c>
    </row>
    <row r="24" s="22" customFormat="true" ht="15" hidden="false" customHeight="false" outlineLevel="0" collapsed="false">
      <c r="A24" s="33" t="n">
        <v>99</v>
      </c>
      <c r="B24" s="44" t="s">
        <v>36</v>
      </c>
      <c r="C24" s="45" t="n">
        <v>120</v>
      </c>
      <c r="D24" s="39" t="n">
        <v>11.1</v>
      </c>
      <c r="E24" s="39" t="n">
        <v>11.5</v>
      </c>
      <c r="F24" s="39" t="n">
        <v>14.8</v>
      </c>
      <c r="G24" s="39" t="n">
        <v>210</v>
      </c>
      <c r="H24" s="55" t="n">
        <v>140</v>
      </c>
      <c r="I24" s="56" t="n">
        <v>13</v>
      </c>
      <c r="J24" s="56" t="n">
        <v>13</v>
      </c>
      <c r="K24" s="56" t="n">
        <v>17.3</v>
      </c>
      <c r="L24" s="56" t="n">
        <v>245</v>
      </c>
    </row>
    <row r="25" customFormat="false" ht="19.5" hidden="false" customHeight="false" outlineLevel="0" collapsed="false">
      <c r="A25" s="33" t="n">
        <v>227</v>
      </c>
      <c r="B25" s="57" t="s">
        <v>37</v>
      </c>
      <c r="C25" s="58" t="n">
        <v>150</v>
      </c>
      <c r="D25" s="46" t="n">
        <v>5.42</v>
      </c>
      <c r="E25" s="46" t="n">
        <v>3.67</v>
      </c>
      <c r="F25" s="46" t="n">
        <v>33.33</v>
      </c>
      <c r="G25" s="46" t="n">
        <v>186</v>
      </c>
      <c r="H25" s="59" t="n">
        <v>180</v>
      </c>
      <c r="I25" s="60" t="n">
        <v>6.5</v>
      </c>
      <c r="J25" s="60" t="n">
        <v>4.4</v>
      </c>
      <c r="K25" s="60" t="n">
        <v>40</v>
      </c>
      <c r="L25" s="60" t="n">
        <v>233</v>
      </c>
    </row>
    <row r="26" customFormat="false" ht="19.5" hidden="false" customHeight="false" outlineLevel="0" collapsed="false">
      <c r="A26" s="33" t="n">
        <v>310</v>
      </c>
      <c r="B26" s="54" t="s">
        <v>38</v>
      </c>
      <c r="C26" s="61" t="n">
        <v>200</v>
      </c>
      <c r="D26" s="39" t="n">
        <v>0.5</v>
      </c>
      <c r="E26" s="39" t="n">
        <v>0.1</v>
      </c>
      <c r="F26" s="39" t="n">
        <v>30.9</v>
      </c>
      <c r="G26" s="39" t="n">
        <v>123</v>
      </c>
      <c r="H26" s="61" t="n">
        <v>200</v>
      </c>
      <c r="I26" s="39" t="n">
        <v>0.5</v>
      </c>
      <c r="J26" s="39" t="n">
        <v>0.1</v>
      </c>
      <c r="K26" s="39" t="n">
        <v>30.9</v>
      </c>
      <c r="L26" s="39" t="n">
        <v>123</v>
      </c>
    </row>
    <row r="27" customFormat="false" ht="15.75" hidden="false" customHeight="false" outlineLevel="0" collapsed="false">
      <c r="A27" s="62" t="n">
        <v>1.6</v>
      </c>
      <c r="B27" s="63" t="s">
        <v>39</v>
      </c>
      <c r="C27" s="64" t="n">
        <v>60</v>
      </c>
      <c r="D27" s="65" t="n">
        <v>3.96</v>
      </c>
      <c r="E27" s="65" t="n">
        <v>0.72</v>
      </c>
      <c r="F27" s="65" t="n">
        <v>20</v>
      </c>
      <c r="G27" s="65" t="n">
        <v>116</v>
      </c>
      <c r="H27" s="64" t="n">
        <v>60</v>
      </c>
      <c r="I27" s="65" t="n">
        <v>3.96</v>
      </c>
      <c r="J27" s="65" t="n">
        <v>0.72</v>
      </c>
      <c r="K27" s="65" t="n">
        <v>20</v>
      </c>
      <c r="L27" s="65" t="n">
        <v>116</v>
      </c>
    </row>
    <row r="28" s="22" customFormat="true" ht="15.75" hidden="false" customHeight="false" outlineLevel="0" collapsed="false">
      <c r="A28" s="66"/>
      <c r="B28" s="48" t="s">
        <v>32</v>
      </c>
      <c r="C28" s="49" t="n">
        <f aca="false">SUM(C22:C27)</f>
        <v>848</v>
      </c>
      <c r="D28" s="49" t="n">
        <f aca="false">SUM(D22:D27)</f>
        <v>26.78</v>
      </c>
      <c r="E28" s="49" t="n">
        <f aca="false">SUM(E22:E27)</f>
        <v>23.59</v>
      </c>
      <c r="F28" s="49" t="n">
        <f aca="false">SUM(F22:F27)</f>
        <v>124.53</v>
      </c>
      <c r="G28" s="49" t="n">
        <f aca="false">SUM(G22:G27)</f>
        <v>837</v>
      </c>
      <c r="H28" s="67" t="n">
        <f aca="false">SUM(H22:H27)</f>
        <v>955</v>
      </c>
      <c r="I28" s="67" t="n">
        <f aca="false">SUM(I22:I27)</f>
        <v>35.16</v>
      </c>
      <c r="J28" s="67" t="n">
        <f aca="false">SUM(J22:J27)</f>
        <v>31.32</v>
      </c>
      <c r="K28" s="67" t="n">
        <f aca="false">SUM(K22:K27)</f>
        <v>137.9</v>
      </c>
      <c r="L28" s="67" t="n">
        <f aca="false">SUM(L22:L27)</f>
        <v>1040</v>
      </c>
    </row>
    <row r="29" s="22" customFormat="true" ht="15.75" hidden="false" customHeight="true" outlineLevel="0" collapsed="false">
      <c r="A29" s="50"/>
      <c r="B29" s="51" t="s">
        <v>40</v>
      </c>
      <c r="C29" s="51"/>
      <c r="D29" s="51"/>
      <c r="E29" s="51"/>
      <c r="F29" s="51"/>
      <c r="G29" s="51"/>
      <c r="H29" s="51"/>
      <c r="I29" s="51"/>
      <c r="J29" s="51"/>
      <c r="K29" s="51"/>
      <c r="L29" s="51"/>
    </row>
    <row r="30" s="22" customFormat="true" ht="19.5" hidden="false" customHeight="false" outlineLevel="0" collapsed="false">
      <c r="A30" s="52" t="n">
        <v>6</v>
      </c>
      <c r="B30" s="53" t="s">
        <v>34</v>
      </c>
      <c r="C30" s="31"/>
      <c r="D30" s="32"/>
      <c r="E30" s="32"/>
      <c r="F30" s="32"/>
      <c r="G30" s="32"/>
      <c r="H30" s="31" t="n">
        <v>100</v>
      </c>
      <c r="I30" s="32" t="n">
        <v>2.1</v>
      </c>
      <c r="J30" s="32" t="n">
        <v>5</v>
      </c>
      <c r="K30" s="32" t="n">
        <v>10.3</v>
      </c>
      <c r="L30" s="32" t="n">
        <v>98</v>
      </c>
    </row>
    <row r="31" s="22" customFormat="true" ht="19.5" hidden="false" customHeight="false" outlineLevel="0" collapsed="false">
      <c r="A31" s="33" t="n">
        <v>63</v>
      </c>
      <c r="B31" s="54" t="s">
        <v>35</v>
      </c>
      <c r="C31" s="42"/>
      <c r="D31" s="43"/>
      <c r="E31" s="43"/>
      <c r="F31" s="43"/>
      <c r="G31" s="43"/>
      <c r="H31" s="42" t="n">
        <v>275</v>
      </c>
      <c r="I31" s="43" t="n">
        <v>9.1</v>
      </c>
      <c r="J31" s="43" t="n">
        <v>8.1</v>
      </c>
      <c r="K31" s="43" t="n">
        <v>19.4</v>
      </c>
      <c r="L31" s="43" t="n">
        <v>225</v>
      </c>
    </row>
    <row r="32" s="22" customFormat="true" ht="15" hidden="false" customHeight="false" outlineLevel="0" collapsed="false">
      <c r="A32" s="33" t="n">
        <v>99</v>
      </c>
      <c r="B32" s="44" t="s">
        <v>36</v>
      </c>
      <c r="C32" s="45"/>
      <c r="D32" s="39"/>
      <c r="E32" s="39"/>
      <c r="F32" s="39"/>
      <c r="G32" s="39"/>
      <c r="H32" s="55" t="n">
        <v>140</v>
      </c>
      <c r="I32" s="56" t="n">
        <v>13</v>
      </c>
      <c r="J32" s="56" t="n">
        <v>13</v>
      </c>
      <c r="K32" s="56" t="n">
        <v>17.3</v>
      </c>
      <c r="L32" s="56" t="n">
        <v>245</v>
      </c>
    </row>
    <row r="33" s="22" customFormat="true" ht="15" hidden="false" customHeight="false" outlineLevel="0" collapsed="false">
      <c r="A33" s="68"/>
      <c r="B33" s="69" t="s">
        <v>41</v>
      </c>
      <c r="C33" s="70"/>
      <c r="D33" s="43"/>
      <c r="E33" s="43"/>
      <c r="F33" s="43"/>
      <c r="G33" s="43"/>
      <c r="H33" s="42" t="n">
        <v>180</v>
      </c>
      <c r="I33" s="60" t="n">
        <v>4.5</v>
      </c>
      <c r="J33" s="60" t="n">
        <v>7.2</v>
      </c>
      <c r="K33" s="60" t="n">
        <v>45.36</v>
      </c>
      <c r="L33" s="60" t="n">
        <v>272</v>
      </c>
    </row>
    <row r="34" s="22" customFormat="true" ht="19.5" hidden="false" customHeight="false" outlineLevel="0" collapsed="false">
      <c r="A34" s="33" t="n">
        <v>310</v>
      </c>
      <c r="B34" s="54" t="s">
        <v>38</v>
      </c>
      <c r="C34" s="61"/>
      <c r="D34" s="39"/>
      <c r="E34" s="39"/>
      <c r="F34" s="39"/>
      <c r="G34" s="39"/>
      <c r="H34" s="61" t="n">
        <v>200</v>
      </c>
      <c r="I34" s="39" t="n">
        <v>0.5</v>
      </c>
      <c r="J34" s="39" t="n">
        <v>0.1</v>
      </c>
      <c r="K34" s="39" t="n">
        <v>30.9</v>
      </c>
      <c r="L34" s="39" t="n">
        <v>123</v>
      </c>
    </row>
    <row r="35" s="22" customFormat="true" ht="15.75" hidden="false" customHeight="false" outlineLevel="0" collapsed="false">
      <c r="A35" s="62" t="n">
        <v>1.6</v>
      </c>
      <c r="B35" s="63" t="s">
        <v>39</v>
      </c>
      <c r="C35" s="64"/>
      <c r="D35" s="65"/>
      <c r="E35" s="65"/>
      <c r="F35" s="65"/>
      <c r="G35" s="65"/>
      <c r="H35" s="64" t="n">
        <v>60</v>
      </c>
      <c r="I35" s="65" t="n">
        <v>3.96</v>
      </c>
      <c r="J35" s="65" t="n">
        <v>0.72</v>
      </c>
      <c r="K35" s="65" t="n">
        <v>20</v>
      </c>
      <c r="L35" s="65" t="n">
        <v>116</v>
      </c>
    </row>
    <row r="36" customFormat="false" ht="15" hidden="false" customHeight="false" outlineLevel="0" collapsed="false">
      <c r="A36" s="71"/>
      <c r="B36" s="48" t="s">
        <v>32</v>
      </c>
      <c r="C36" s="72"/>
      <c r="D36" s="72"/>
      <c r="E36" s="72"/>
      <c r="F36" s="72"/>
      <c r="G36" s="72"/>
      <c r="H36" s="67" t="n">
        <f aca="false">SUM(H30:H35)</f>
        <v>955</v>
      </c>
      <c r="I36" s="67" t="n">
        <f aca="false">SUM(I30:I35)</f>
        <v>33.16</v>
      </c>
      <c r="J36" s="67" t="n">
        <f aca="false">SUM(J30:J35)</f>
        <v>34.12</v>
      </c>
      <c r="K36" s="67" t="n">
        <f aca="false">SUM(K30:K35)</f>
        <v>143.26</v>
      </c>
      <c r="L36" s="67" t="n">
        <f aca="false">SUM(L30:L35)</f>
        <v>1079</v>
      </c>
    </row>
    <row r="37" customFormat="false" ht="15.75" hidden="false" customHeight="false" outlineLevel="0" collapsed="false">
      <c r="A37" s="50"/>
      <c r="B37" s="73" t="s">
        <v>42</v>
      </c>
      <c r="C37" s="73"/>
      <c r="D37" s="73"/>
      <c r="E37" s="73"/>
      <c r="F37" s="73"/>
      <c r="G37" s="73"/>
      <c r="H37" s="73"/>
      <c r="I37" s="73"/>
      <c r="J37" s="73"/>
      <c r="K37" s="73"/>
      <c r="L37" s="73"/>
    </row>
    <row r="38" customFormat="false" ht="21" hidden="false" customHeight="true" outlineLevel="0" collapsed="false">
      <c r="A38" s="74"/>
      <c r="B38" s="75" t="s">
        <v>43</v>
      </c>
      <c r="C38" s="76" t="n">
        <v>200</v>
      </c>
      <c r="D38" s="32" t="n">
        <v>1</v>
      </c>
      <c r="E38" s="32" t="n">
        <v>0</v>
      </c>
      <c r="F38" s="32" t="n">
        <v>24.4</v>
      </c>
      <c r="G38" s="32" t="n">
        <v>101.6</v>
      </c>
      <c r="H38" s="76"/>
      <c r="I38" s="32"/>
      <c r="J38" s="32"/>
      <c r="K38" s="32"/>
      <c r="L38" s="32"/>
    </row>
    <row r="39" customFormat="false" ht="15.75" hidden="false" customHeight="false" outlineLevel="0" collapsed="false">
      <c r="A39" s="62"/>
      <c r="B39" s="63" t="s">
        <v>44</v>
      </c>
      <c r="C39" s="77" t="n">
        <v>100</v>
      </c>
      <c r="D39" s="78" t="n">
        <v>5.5</v>
      </c>
      <c r="E39" s="78" t="n">
        <v>6</v>
      </c>
      <c r="F39" s="78" t="n">
        <v>69</v>
      </c>
      <c r="G39" s="78" t="n">
        <v>350</v>
      </c>
      <c r="H39" s="77"/>
      <c r="I39" s="78"/>
      <c r="J39" s="78"/>
      <c r="K39" s="78"/>
      <c r="L39" s="78"/>
    </row>
    <row r="40" customFormat="false" ht="15.75" hidden="false" customHeight="false" outlineLevel="0" collapsed="false">
      <c r="A40" s="47"/>
      <c r="B40" s="48" t="s">
        <v>32</v>
      </c>
      <c r="C40" s="79" t="n">
        <f aca="false">C38+C39</f>
        <v>300</v>
      </c>
      <c r="D40" s="80" t="n">
        <f aca="false">SUM(D38:D39)</f>
        <v>6.5</v>
      </c>
      <c r="E40" s="80" t="n">
        <f aca="false">SUM(E38:E39)</f>
        <v>6</v>
      </c>
      <c r="F40" s="80" t="n">
        <f aca="false">SUM(F38:F39)</f>
        <v>93.4</v>
      </c>
      <c r="G40" s="80" t="n">
        <f aca="false">SUM(G38:G39)</f>
        <v>451.6</v>
      </c>
      <c r="H40" s="80"/>
      <c r="I40" s="80"/>
      <c r="J40" s="80"/>
      <c r="K40" s="80"/>
      <c r="L40" s="80"/>
    </row>
    <row r="41" customFormat="false" ht="15.75" hidden="false" customHeight="false" outlineLevel="0" collapsed="false">
      <c r="A41" s="47"/>
      <c r="B41" s="81" t="s">
        <v>45</v>
      </c>
      <c r="C41" s="81"/>
      <c r="D41" s="81"/>
      <c r="E41" s="81"/>
      <c r="F41" s="81"/>
      <c r="G41" s="81"/>
      <c r="H41" s="81"/>
      <c r="I41" s="81"/>
      <c r="J41" s="81"/>
      <c r="K41" s="81"/>
      <c r="L41" s="81"/>
    </row>
    <row r="42" customFormat="false" ht="15.75" hidden="false" customHeight="true" outlineLevel="0" collapsed="false">
      <c r="A42" s="50"/>
      <c r="B42" s="51" t="s">
        <v>25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</row>
    <row r="43" customFormat="false" ht="15" hidden="false" customHeight="false" outlineLevel="0" collapsed="false">
      <c r="A43" s="29"/>
      <c r="B43" s="30" t="s">
        <v>46</v>
      </c>
      <c r="C43" s="31" t="s">
        <v>47</v>
      </c>
      <c r="D43" s="32"/>
      <c r="E43" s="32"/>
      <c r="F43" s="32"/>
      <c r="G43" s="32"/>
      <c r="H43" s="31" t="s">
        <v>48</v>
      </c>
      <c r="I43" s="32"/>
      <c r="J43" s="32"/>
      <c r="K43" s="32"/>
      <c r="L43" s="32"/>
    </row>
    <row r="44" s="22" customFormat="true" ht="15" hidden="false" customHeight="false" outlineLevel="0" collapsed="false">
      <c r="A44" s="33"/>
      <c r="B44" s="44" t="s">
        <v>49</v>
      </c>
      <c r="C44" s="45" t="n">
        <v>35</v>
      </c>
      <c r="D44" s="46" t="n">
        <v>2.6</v>
      </c>
      <c r="E44" s="46" t="n">
        <v>1</v>
      </c>
      <c r="F44" s="46" t="n">
        <v>17.8</v>
      </c>
      <c r="G44" s="46" t="n">
        <v>92.4</v>
      </c>
      <c r="H44" s="45" t="n">
        <v>35</v>
      </c>
      <c r="I44" s="46" t="n">
        <v>2.6</v>
      </c>
      <c r="J44" s="46" t="n">
        <v>1</v>
      </c>
      <c r="K44" s="46" t="n">
        <v>17.8</v>
      </c>
      <c r="L44" s="46" t="n">
        <v>92.4</v>
      </c>
    </row>
    <row r="45" customFormat="false" ht="15" hidden="false" customHeight="false" outlineLevel="0" collapsed="false">
      <c r="A45" s="33"/>
      <c r="B45" s="44" t="s">
        <v>50</v>
      </c>
      <c r="C45" s="45" t="n">
        <v>22</v>
      </c>
      <c r="D45" s="46" t="n">
        <v>6</v>
      </c>
      <c r="E45" s="46" t="n">
        <v>7.4</v>
      </c>
      <c r="F45" s="46" t="n">
        <v>0.07</v>
      </c>
      <c r="G45" s="46" t="n">
        <v>91</v>
      </c>
      <c r="H45" s="45" t="n">
        <v>25</v>
      </c>
      <c r="I45" s="46" t="n">
        <v>7.5</v>
      </c>
      <c r="J45" s="46" t="n">
        <v>9.2</v>
      </c>
      <c r="K45" s="46" t="n">
        <v>0.09</v>
      </c>
      <c r="L45" s="46" t="n">
        <v>114</v>
      </c>
    </row>
    <row r="46" customFormat="false" ht="30" hidden="false" customHeight="true" outlineLevel="0" collapsed="false">
      <c r="A46" s="33" t="n">
        <v>191</v>
      </c>
      <c r="B46" s="44" t="s">
        <v>51</v>
      </c>
      <c r="C46" s="45" t="n">
        <v>155</v>
      </c>
      <c r="D46" s="43" t="n">
        <v>4.4</v>
      </c>
      <c r="E46" s="43" t="n">
        <v>6</v>
      </c>
      <c r="F46" s="43" t="n">
        <v>29.5</v>
      </c>
      <c r="G46" s="43" t="n">
        <v>192</v>
      </c>
      <c r="H46" s="45" t="n">
        <v>210</v>
      </c>
      <c r="I46" s="43" t="n">
        <v>5.9</v>
      </c>
      <c r="J46" s="43" t="n">
        <v>8.1</v>
      </c>
      <c r="K46" s="43" t="n">
        <v>40</v>
      </c>
      <c r="L46" s="43" t="n">
        <v>260</v>
      </c>
    </row>
    <row r="47" customFormat="false" ht="16.5" hidden="false" customHeight="true" outlineLevel="0" collapsed="false">
      <c r="A47" s="33"/>
      <c r="B47" s="44" t="s">
        <v>31</v>
      </c>
      <c r="C47" s="45" t="n">
        <v>200</v>
      </c>
      <c r="D47" s="46" t="n">
        <v>1</v>
      </c>
      <c r="E47" s="46" t="n">
        <v>0</v>
      </c>
      <c r="F47" s="46" t="n">
        <v>24.4</v>
      </c>
      <c r="G47" s="46" t="n">
        <v>102</v>
      </c>
      <c r="H47" s="45"/>
      <c r="I47" s="46"/>
      <c r="J47" s="46"/>
      <c r="K47" s="46"/>
      <c r="L47" s="46"/>
    </row>
    <row r="48" customFormat="false" ht="15" hidden="false" customHeight="false" outlineLevel="0" collapsed="false">
      <c r="A48" s="33" t="n">
        <v>300</v>
      </c>
      <c r="B48" s="44" t="s">
        <v>28</v>
      </c>
      <c r="C48" s="38" t="n">
        <v>200</v>
      </c>
      <c r="D48" s="39" t="n">
        <v>0.2</v>
      </c>
      <c r="E48" s="39" t="n">
        <v>0</v>
      </c>
      <c r="F48" s="39" t="n">
        <v>9.1</v>
      </c>
      <c r="G48" s="39" t="n">
        <v>36</v>
      </c>
      <c r="H48" s="38" t="n">
        <v>200</v>
      </c>
      <c r="I48" s="39" t="n">
        <v>0.2</v>
      </c>
      <c r="J48" s="39" t="n">
        <v>0</v>
      </c>
      <c r="K48" s="39" t="n">
        <v>9.1</v>
      </c>
      <c r="L48" s="39" t="n">
        <v>36</v>
      </c>
    </row>
    <row r="49" customFormat="false" ht="21" hidden="false" customHeight="true" outlineLevel="0" collapsed="false">
      <c r="A49" s="71"/>
      <c r="B49" s="44" t="s">
        <v>52</v>
      </c>
      <c r="C49" s="82" t="n">
        <v>100</v>
      </c>
      <c r="D49" s="83" t="n">
        <v>2.7</v>
      </c>
      <c r="E49" s="83" t="n">
        <v>0.1</v>
      </c>
      <c r="F49" s="83" t="n">
        <v>16</v>
      </c>
      <c r="G49" s="83" t="n">
        <v>75</v>
      </c>
      <c r="H49" s="82" t="n">
        <v>100</v>
      </c>
      <c r="I49" s="83" t="n">
        <v>2.7</v>
      </c>
      <c r="J49" s="83" t="n">
        <v>0.1</v>
      </c>
      <c r="K49" s="83" t="n">
        <v>16</v>
      </c>
      <c r="L49" s="83" t="n">
        <v>75</v>
      </c>
    </row>
    <row r="50" customFormat="false" ht="15.75" hidden="false" customHeight="false" outlineLevel="0" collapsed="false">
      <c r="A50" s="71"/>
      <c r="B50" s="84" t="s">
        <v>32</v>
      </c>
      <c r="C50" s="85" t="n">
        <f aca="false">SUM(C44:C49)</f>
        <v>712</v>
      </c>
      <c r="D50" s="85" t="n">
        <f aca="false">SUM(D44:D49)</f>
        <v>16.9</v>
      </c>
      <c r="E50" s="85" t="n">
        <f aca="false">SUM(E44:E49)</f>
        <v>14.5</v>
      </c>
      <c r="F50" s="85" t="n">
        <f aca="false">SUM(F44:F49)</f>
        <v>96.87</v>
      </c>
      <c r="G50" s="85" t="n">
        <f aca="false">SUM(G44:G49)</f>
        <v>588.4</v>
      </c>
      <c r="H50" s="85" t="n">
        <f aca="false">SUM(H44:H49)</f>
        <v>570</v>
      </c>
      <c r="I50" s="85" t="n">
        <f aca="false">SUM(I44:I49)</f>
        <v>18.9</v>
      </c>
      <c r="J50" s="85" t="n">
        <f aca="false">SUM(J44:J49)</f>
        <v>18.4</v>
      </c>
      <c r="K50" s="85" t="n">
        <f aca="false">SUM(K44:K49)</f>
        <v>82.99</v>
      </c>
      <c r="L50" s="85" t="n">
        <f aca="false">SUM(L44:L49)</f>
        <v>577.4</v>
      </c>
    </row>
    <row r="51" customFormat="false" ht="27" hidden="false" customHeight="true" outlineLevel="0" collapsed="false">
      <c r="A51" s="29"/>
      <c r="B51" s="51" t="s">
        <v>33</v>
      </c>
      <c r="C51" s="51"/>
      <c r="D51" s="51"/>
      <c r="E51" s="51"/>
      <c r="F51" s="51"/>
      <c r="G51" s="51"/>
      <c r="H51" s="51"/>
      <c r="I51" s="51"/>
      <c r="J51" s="51"/>
      <c r="K51" s="51"/>
      <c r="L51" s="51"/>
    </row>
    <row r="52" s="22" customFormat="true" ht="18.75" hidden="false" customHeight="true" outlineLevel="0" collapsed="false">
      <c r="A52" s="52" t="n">
        <v>47</v>
      </c>
      <c r="B52" s="86" t="s">
        <v>53</v>
      </c>
      <c r="C52" s="87" t="n">
        <v>60</v>
      </c>
      <c r="D52" s="88" t="n">
        <v>1.1</v>
      </c>
      <c r="E52" s="88" t="n">
        <v>4.8</v>
      </c>
      <c r="F52" s="88" t="n">
        <v>5.9</v>
      </c>
      <c r="G52" s="88" t="n">
        <v>73</v>
      </c>
      <c r="H52" s="89" t="n">
        <v>100</v>
      </c>
      <c r="I52" s="90" t="n">
        <v>1.8</v>
      </c>
      <c r="J52" s="90" t="n">
        <v>7.9</v>
      </c>
      <c r="K52" s="90" t="n">
        <v>9.9</v>
      </c>
      <c r="L52" s="90" t="n">
        <v>122</v>
      </c>
    </row>
    <row r="53" s="22" customFormat="true" ht="18.75" hidden="false" customHeight="true" outlineLevel="0" collapsed="false">
      <c r="A53" s="33" t="n">
        <v>55</v>
      </c>
      <c r="B53" s="91" t="s">
        <v>54</v>
      </c>
      <c r="C53" s="92"/>
      <c r="D53" s="72"/>
      <c r="E53" s="72"/>
      <c r="F53" s="72"/>
      <c r="G53" s="72"/>
      <c r="H53" s="93" t="n">
        <v>275</v>
      </c>
      <c r="I53" s="60" t="n">
        <v>9</v>
      </c>
      <c r="J53" s="60" t="n">
        <v>11.8</v>
      </c>
      <c r="K53" s="60" t="n">
        <v>8.8</v>
      </c>
      <c r="L53" s="60" t="n">
        <v>182</v>
      </c>
    </row>
    <row r="54" customFormat="false" ht="19.5" hidden="false" customHeight="true" outlineLevel="0" collapsed="false">
      <c r="A54" s="94" t="n">
        <v>55</v>
      </c>
      <c r="B54" s="91" t="s">
        <v>55</v>
      </c>
      <c r="C54" s="93" t="n">
        <v>250</v>
      </c>
      <c r="D54" s="60" t="n">
        <v>2</v>
      </c>
      <c r="E54" s="60" t="n">
        <v>6.2</v>
      </c>
      <c r="F54" s="60" t="n">
        <v>8.8</v>
      </c>
      <c r="G54" s="60" t="n">
        <v>103</v>
      </c>
      <c r="H54" s="93"/>
      <c r="I54" s="60"/>
      <c r="J54" s="60"/>
      <c r="K54" s="60"/>
      <c r="L54" s="60"/>
    </row>
    <row r="55" s="22" customFormat="true" ht="19.5" hidden="false" customHeight="true" outlineLevel="0" collapsed="false">
      <c r="A55" s="33" t="n">
        <v>136</v>
      </c>
      <c r="B55" s="44" t="s">
        <v>56</v>
      </c>
      <c r="C55" s="45" t="n">
        <v>105</v>
      </c>
      <c r="D55" s="39" t="n">
        <v>15.9</v>
      </c>
      <c r="E55" s="39" t="n">
        <v>22.9</v>
      </c>
      <c r="F55" s="39" t="n">
        <v>16</v>
      </c>
      <c r="G55" s="39" t="n">
        <v>337</v>
      </c>
      <c r="H55" s="45" t="n">
        <v>105</v>
      </c>
      <c r="I55" s="39" t="n">
        <v>15.9</v>
      </c>
      <c r="J55" s="39" t="n">
        <v>22.9</v>
      </c>
      <c r="K55" s="39" t="n">
        <v>16</v>
      </c>
      <c r="L55" s="39" t="n">
        <v>337</v>
      </c>
    </row>
    <row r="56" customFormat="false" ht="15" hidden="false" customHeight="false" outlineLevel="0" collapsed="false">
      <c r="A56" s="33" t="n">
        <v>146</v>
      </c>
      <c r="B56" s="44" t="s">
        <v>57</v>
      </c>
      <c r="C56" s="42" t="n">
        <v>150</v>
      </c>
      <c r="D56" s="46" t="n">
        <v>3.08</v>
      </c>
      <c r="E56" s="46" t="n">
        <v>4.8</v>
      </c>
      <c r="F56" s="46" t="n">
        <v>20.03</v>
      </c>
      <c r="G56" s="46" t="n">
        <v>141</v>
      </c>
      <c r="H56" s="42" t="n">
        <v>180</v>
      </c>
      <c r="I56" s="46" t="n">
        <v>3.69</v>
      </c>
      <c r="J56" s="46" t="n">
        <v>5.76</v>
      </c>
      <c r="K56" s="46" t="n">
        <v>24.03</v>
      </c>
      <c r="L56" s="46" t="n">
        <v>169</v>
      </c>
    </row>
    <row r="57" customFormat="false" ht="15.75" hidden="false" customHeight="false" outlineLevel="0" collapsed="false">
      <c r="A57" s="95" t="n">
        <v>324</v>
      </c>
      <c r="B57" s="44" t="s">
        <v>58</v>
      </c>
      <c r="C57" s="96" t="n">
        <v>200</v>
      </c>
      <c r="D57" s="39" t="n">
        <v>0</v>
      </c>
      <c r="E57" s="39" t="n">
        <v>0</v>
      </c>
      <c r="F57" s="39" t="n">
        <v>20</v>
      </c>
      <c r="G57" s="39" t="n">
        <v>76</v>
      </c>
      <c r="H57" s="96" t="n">
        <v>200</v>
      </c>
      <c r="I57" s="39" t="n">
        <v>0</v>
      </c>
      <c r="J57" s="39" t="n">
        <v>0</v>
      </c>
      <c r="K57" s="39" t="n">
        <v>20</v>
      </c>
      <c r="L57" s="39" t="n">
        <v>76</v>
      </c>
    </row>
    <row r="58" customFormat="false" ht="15.75" hidden="false" customHeight="false" outlineLevel="0" collapsed="false">
      <c r="A58" s="62" t="n">
        <v>1.6</v>
      </c>
      <c r="B58" s="97" t="s">
        <v>39</v>
      </c>
      <c r="C58" s="64" t="n">
        <v>60</v>
      </c>
      <c r="D58" s="65" t="n">
        <v>3.96</v>
      </c>
      <c r="E58" s="65" t="n">
        <v>0.72</v>
      </c>
      <c r="F58" s="65" t="n">
        <v>20</v>
      </c>
      <c r="G58" s="65" t="n">
        <v>116</v>
      </c>
      <c r="H58" s="64" t="n">
        <v>60</v>
      </c>
      <c r="I58" s="65" t="n">
        <v>3.96</v>
      </c>
      <c r="J58" s="65" t="n">
        <v>0.72</v>
      </c>
      <c r="K58" s="65" t="n">
        <v>20</v>
      </c>
      <c r="L58" s="65" t="n">
        <v>116</v>
      </c>
    </row>
    <row r="59" customFormat="false" ht="15.75" hidden="false" customHeight="false" outlineLevel="0" collapsed="false">
      <c r="A59" s="47"/>
      <c r="B59" s="98" t="s">
        <v>32</v>
      </c>
      <c r="C59" s="80" t="n">
        <f aca="false">SUM(C52:C58)</f>
        <v>825</v>
      </c>
      <c r="D59" s="80" t="n">
        <f aca="false">SUM(D52:D58)</f>
        <v>26.04</v>
      </c>
      <c r="E59" s="80" t="n">
        <f aca="false">SUM(E52:E58)</f>
        <v>39.42</v>
      </c>
      <c r="F59" s="80" t="n">
        <f aca="false">SUM(F52:F58)</f>
        <v>90.73</v>
      </c>
      <c r="G59" s="80" t="n">
        <f aca="false">SUM(G52:G58)</f>
        <v>846</v>
      </c>
      <c r="H59" s="80" t="n">
        <f aca="false">SUM(H52:H58)</f>
        <v>920</v>
      </c>
      <c r="I59" s="49" t="n">
        <f aca="false">SUM(I52:I58)</f>
        <v>34.35</v>
      </c>
      <c r="J59" s="49" t="n">
        <f aca="false">SUM(J52:J58)</f>
        <v>49.08</v>
      </c>
      <c r="K59" s="49" t="n">
        <f aca="false">SUM(K52:K58)</f>
        <v>98.73</v>
      </c>
      <c r="L59" s="49" t="n">
        <f aca="false">SUM(L52:L58)</f>
        <v>1002</v>
      </c>
    </row>
    <row r="60" s="22" customFormat="true" ht="15.75" hidden="false" customHeight="true" outlineLevel="0" collapsed="false">
      <c r="A60" s="29"/>
      <c r="B60" s="99" t="s">
        <v>40</v>
      </c>
      <c r="C60" s="99"/>
      <c r="D60" s="99"/>
      <c r="E60" s="99"/>
      <c r="F60" s="99"/>
      <c r="G60" s="99"/>
      <c r="H60" s="99"/>
      <c r="I60" s="99"/>
      <c r="J60" s="99"/>
      <c r="K60" s="99"/>
      <c r="L60" s="99"/>
    </row>
    <row r="61" s="22" customFormat="true" ht="15" hidden="false" customHeight="false" outlineLevel="0" collapsed="false">
      <c r="A61" s="52" t="n">
        <v>47</v>
      </c>
      <c r="B61" s="86" t="s">
        <v>53</v>
      </c>
      <c r="C61" s="87"/>
      <c r="D61" s="88"/>
      <c r="E61" s="88"/>
      <c r="F61" s="88"/>
      <c r="G61" s="88"/>
      <c r="H61" s="89" t="n">
        <v>100</v>
      </c>
      <c r="I61" s="90" t="n">
        <v>1.8</v>
      </c>
      <c r="J61" s="90" t="n">
        <v>7.9</v>
      </c>
      <c r="K61" s="90" t="n">
        <v>9.9</v>
      </c>
      <c r="L61" s="90" t="n">
        <v>122</v>
      </c>
    </row>
    <row r="62" s="22" customFormat="true" ht="29.25" hidden="false" customHeight="false" outlineLevel="0" collapsed="false">
      <c r="A62" s="33" t="n">
        <v>55</v>
      </c>
      <c r="B62" s="91" t="s">
        <v>54</v>
      </c>
      <c r="C62" s="92"/>
      <c r="D62" s="72"/>
      <c r="E62" s="72"/>
      <c r="F62" s="72"/>
      <c r="G62" s="72"/>
      <c r="H62" s="93" t="n">
        <v>275</v>
      </c>
      <c r="I62" s="60" t="n">
        <v>9</v>
      </c>
      <c r="J62" s="60" t="n">
        <v>11.8</v>
      </c>
      <c r="K62" s="60" t="n">
        <v>8.8</v>
      </c>
      <c r="L62" s="60" t="n">
        <v>182</v>
      </c>
    </row>
    <row r="63" s="22" customFormat="true" ht="19.5" hidden="false" customHeight="false" outlineLevel="0" collapsed="false">
      <c r="A63" s="33" t="n">
        <v>136</v>
      </c>
      <c r="B63" s="44" t="s">
        <v>56</v>
      </c>
      <c r="C63" s="45"/>
      <c r="D63" s="39"/>
      <c r="E63" s="39"/>
      <c r="F63" s="39"/>
      <c r="G63" s="39"/>
      <c r="H63" s="45" t="n">
        <v>105</v>
      </c>
      <c r="I63" s="39" t="n">
        <v>15.9</v>
      </c>
      <c r="J63" s="39" t="n">
        <v>22.9</v>
      </c>
      <c r="K63" s="39" t="n">
        <v>16</v>
      </c>
      <c r="L63" s="39" t="n">
        <v>337</v>
      </c>
      <c r="M63" s="39"/>
    </row>
    <row r="64" s="22" customFormat="true" ht="19.5" hidden="false" customHeight="false" outlineLevel="0" collapsed="false">
      <c r="A64" s="33" t="n">
        <v>227</v>
      </c>
      <c r="B64" s="44" t="s">
        <v>37</v>
      </c>
      <c r="C64" s="100"/>
      <c r="D64" s="100"/>
      <c r="E64" s="100"/>
      <c r="F64" s="100"/>
      <c r="G64" s="100"/>
      <c r="H64" s="42" t="n">
        <v>180</v>
      </c>
      <c r="I64" s="46" t="n">
        <v>6.5</v>
      </c>
      <c r="J64" s="46" t="n">
        <v>4.4</v>
      </c>
      <c r="K64" s="46" t="n">
        <v>40</v>
      </c>
      <c r="L64" s="46" t="n">
        <v>233</v>
      </c>
    </row>
    <row r="65" s="22" customFormat="true" ht="15.75" hidden="false" customHeight="false" outlineLevel="0" collapsed="false">
      <c r="A65" s="95" t="n">
        <v>324</v>
      </c>
      <c r="B65" s="44" t="s">
        <v>58</v>
      </c>
      <c r="C65" s="100"/>
      <c r="D65" s="100"/>
      <c r="E65" s="100"/>
      <c r="F65" s="100"/>
      <c r="G65" s="100"/>
      <c r="H65" s="96" t="n">
        <v>200</v>
      </c>
      <c r="I65" s="39" t="n">
        <v>0</v>
      </c>
      <c r="J65" s="39" t="n">
        <v>0</v>
      </c>
      <c r="K65" s="39" t="n">
        <v>20</v>
      </c>
      <c r="L65" s="39" t="n">
        <v>76</v>
      </c>
    </row>
    <row r="66" s="22" customFormat="true" ht="15.75" hidden="false" customHeight="false" outlineLevel="0" collapsed="false">
      <c r="A66" s="62" t="n">
        <v>1.6</v>
      </c>
      <c r="B66" s="97" t="s">
        <v>39</v>
      </c>
      <c r="C66" s="100"/>
      <c r="D66" s="100"/>
      <c r="E66" s="100"/>
      <c r="F66" s="100"/>
      <c r="G66" s="100"/>
      <c r="H66" s="64" t="n">
        <v>60</v>
      </c>
      <c r="I66" s="65" t="n">
        <v>3.96</v>
      </c>
      <c r="J66" s="65" t="n">
        <v>0.72</v>
      </c>
      <c r="K66" s="65" t="n">
        <v>20</v>
      </c>
      <c r="L66" s="65" t="n">
        <v>116</v>
      </c>
    </row>
    <row r="67" customFormat="false" ht="15.75" hidden="false" customHeight="false" outlineLevel="0" collapsed="false">
      <c r="A67" s="47"/>
      <c r="B67" s="98" t="s">
        <v>32</v>
      </c>
      <c r="C67" s="101"/>
      <c r="D67" s="100"/>
      <c r="E67" s="100"/>
      <c r="F67" s="100"/>
      <c r="G67" s="100"/>
      <c r="H67" s="80" t="n">
        <f aca="false">SUM(H61:H66)</f>
        <v>920</v>
      </c>
      <c r="I67" s="49" t="n">
        <f aca="false">SUM(I61:I66)</f>
        <v>37.16</v>
      </c>
      <c r="J67" s="49" t="n">
        <f aca="false">SUM(J61:J66)</f>
        <v>47.72</v>
      </c>
      <c r="K67" s="49" t="n">
        <f aca="false">SUM(K61:K66)</f>
        <v>114.7</v>
      </c>
      <c r="L67" s="49" t="n">
        <f aca="false">SUM(L61:L66)</f>
        <v>1066</v>
      </c>
    </row>
    <row r="68" customFormat="false" ht="15.75" hidden="false" customHeight="true" outlineLevel="0" collapsed="false">
      <c r="A68" s="74"/>
      <c r="B68" s="51" t="s">
        <v>42</v>
      </c>
      <c r="C68" s="51"/>
      <c r="D68" s="51"/>
      <c r="E68" s="51"/>
      <c r="F68" s="51"/>
      <c r="G68" s="51"/>
      <c r="H68" s="51"/>
      <c r="I68" s="51"/>
      <c r="J68" s="51"/>
      <c r="K68" s="51"/>
      <c r="L68" s="51"/>
    </row>
    <row r="69" customFormat="false" ht="15.75" hidden="false" customHeight="false" outlineLevel="0" collapsed="false">
      <c r="A69" s="62"/>
      <c r="B69" s="102" t="s">
        <v>59</v>
      </c>
      <c r="C69" s="103" t="n">
        <v>100</v>
      </c>
      <c r="D69" s="32" t="n">
        <v>3.5</v>
      </c>
      <c r="E69" s="32" t="n">
        <v>25</v>
      </c>
      <c r="F69" s="32" t="n">
        <v>69</v>
      </c>
      <c r="G69" s="32" t="n">
        <v>520</v>
      </c>
      <c r="H69" s="76"/>
      <c r="I69" s="32"/>
      <c r="J69" s="32"/>
      <c r="K69" s="32"/>
      <c r="L69" s="32"/>
    </row>
    <row r="70" customFormat="false" ht="15.75" hidden="false" customHeight="false" outlineLevel="0" collapsed="false">
      <c r="A70" s="33" t="n">
        <v>300</v>
      </c>
      <c r="B70" s="44" t="s">
        <v>28</v>
      </c>
      <c r="C70" s="38" t="n">
        <v>200</v>
      </c>
      <c r="D70" s="39" t="n">
        <v>0.2</v>
      </c>
      <c r="E70" s="39" t="n">
        <v>0</v>
      </c>
      <c r="F70" s="39" t="n">
        <v>9.1</v>
      </c>
      <c r="G70" s="39" t="n">
        <v>36</v>
      </c>
      <c r="H70" s="77"/>
      <c r="I70" s="78"/>
      <c r="J70" s="78"/>
      <c r="K70" s="78"/>
      <c r="L70" s="78"/>
    </row>
    <row r="71" customFormat="false" ht="15.75" hidden="false" customHeight="false" outlineLevel="0" collapsed="false">
      <c r="A71" s="47"/>
      <c r="B71" s="98" t="s">
        <v>32</v>
      </c>
      <c r="C71" s="79" t="n">
        <f aca="false">C69+C70</f>
        <v>300</v>
      </c>
      <c r="D71" s="80" t="n">
        <f aca="false">SUM(D69:D70)</f>
        <v>3.7</v>
      </c>
      <c r="E71" s="80" t="n">
        <f aca="false">SUM(E69:E70)</f>
        <v>25</v>
      </c>
      <c r="F71" s="80" t="n">
        <f aca="false">SUM(F69:F70)</f>
        <v>78.1</v>
      </c>
      <c r="G71" s="80" t="n">
        <f aca="false">SUM(G69:G70)</f>
        <v>556</v>
      </c>
      <c r="H71" s="60"/>
      <c r="I71" s="80"/>
      <c r="J71" s="80"/>
      <c r="K71" s="80"/>
      <c r="L71" s="80"/>
    </row>
    <row r="72" customFormat="false" ht="15.75" hidden="false" customHeight="true" outlineLevel="0" collapsed="false">
      <c r="A72" s="50"/>
      <c r="B72" s="51" t="s">
        <v>60</v>
      </c>
      <c r="C72" s="51"/>
      <c r="D72" s="51"/>
      <c r="E72" s="51"/>
      <c r="F72" s="51"/>
      <c r="G72" s="51"/>
      <c r="H72" s="51"/>
      <c r="I72" s="51"/>
      <c r="J72" s="51"/>
      <c r="K72" s="51"/>
      <c r="L72" s="51"/>
    </row>
    <row r="73" customFormat="false" ht="15" hidden="false" customHeight="true" outlineLevel="0" collapsed="false">
      <c r="A73" s="104"/>
      <c r="B73" s="105" t="s">
        <v>61</v>
      </c>
      <c r="C73" s="105"/>
      <c r="D73" s="105"/>
      <c r="E73" s="105"/>
      <c r="F73" s="105"/>
      <c r="G73" s="105"/>
      <c r="H73" s="105"/>
      <c r="I73" s="105"/>
      <c r="J73" s="105"/>
      <c r="K73" s="105"/>
      <c r="L73" s="105"/>
    </row>
    <row r="74" s="22" customFormat="true" ht="24.75" hidden="false" customHeight="true" outlineLevel="0" collapsed="false">
      <c r="A74" s="104" t="n">
        <v>208</v>
      </c>
      <c r="B74" s="41" t="s">
        <v>62</v>
      </c>
      <c r="C74" s="45" t="n">
        <v>155</v>
      </c>
      <c r="D74" s="60" t="n">
        <v>5.6</v>
      </c>
      <c r="E74" s="60" t="n">
        <v>6.9</v>
      </c>
      <c r="F74" s="60" t="n">
        <v>25.1</v>
      </c>
      <c r="G74" s="60" t="n">
        <v>187</v>
      </c>
      <c r="H74" s="45" t="n">
        <v>210</v>
      </c>
      <c r="I74" s="60" t="n">
        <v>7.6</v>
      </c>
      <c r="J74" s="60" t="n">
        <v>9.3</v>
      </c>
      <c r="K74" s="60" t="n">
        <v>34</v>
      </c>
      <c r="L74" s="60" t="n">
        <v>253</v>
      </c>
    </row>
    <row r="75" customFormat="false" ht="19.5" hidden="false" customHeight="false" outlineLevel="0" collapsed="false">
      <c r="A75" s="106" t="n">
        <v>239</v>
      </c>
      <c r="B75" s="41" t="s">
        <v>63</v>
      </c>
      <c r="C75" s="45" t="n">
        <v>140</v>
      </c>
      <c r="D75" s="39" t="n">
        <v>22.8</v>
      </c>
      <c r="E75" s="39" t="n">
        <v>16.7</v>
      </c>
      <c r="F75" s="39" t="n">
        <v>29.2</v>
      </c>
      <c r="G75" s="39" t="n">
        <v>360</v>
      </c>
      <c r="H75" s="45" t="n">
        <v>160</v>
      </c>
      <c r="I75" s="39" t="n">
        <v>26.1</v>
      </c>
      <c r="J75" s="39" t="n">
        <v>19.1</v>
      </c>
      <c r="K75" s="39" t="n">
        <v>33.4</v>
      </c>
      <c r="L75" s="39" t="n">
        <v>412</v>
      </c>
    </row>
    <row r="76" s="22" customFormat="true" ht="19.5" hidden="false" customHeight="false" outlineLevel="0" collapsed="false">
      <c r="A76" s="106" t="n">
        <v>304</v>
      </c>
      <c r="B76" s="44" t="s">
        <v>64</v>
      </c>
      <c r="C76" s="107" t="n">
        <v>200</v>
      </c>
      <c r="D76" s="39" t="n">
        <v>3</v>
      </c>
      <c r="E76" s="39" t="n">
        <v>2.8</v>
      </c>
      <c r="F76" s="39" t="n">
        <v>16.6</v>
      </c>
      <c r="G76" s="39" t="n">
        <v>101</v>
      </c>
      <c r="H76" s="107" t="n">
        <v>200</v>
      </c>
      <c r="I76" s="39" t="n">
        <v>3</v>
      </c>
      <c r="J76" s="39" t="n">
        <v>2.8</v>
      </c>
      <c r="K76" s="39" t="n">
        <v>16.6</v>
      </c>
      <c r="L76" s="39" t="n">
        <v>101</v>
      </c>
    </row>
    <row r="77" customFormat="false" ht="15.75" hidden="false" customHeight="false" outlineLevel="0" collapsed="false">
      <c r="A77" s="62" t="n">
        <v>1.5</v>
      </c>
      <c r="B77" s="44" t="s">
        <v>65</v>
      </c>
      <c r="C77" s="45" t="n">
        <v>30</v>
      </c>
      <c r="D77" s="39" t="n">
        <v>2.4</v>
      </c>
      <c r="E77" s="39" t="n">
        <v>0.3</v>
      </c>
      <c r="F77" s="39" t="n">
        <v>14.5</v>
      </c>
      <c r="G77" s="39" t="n">
        <v>74</v>
      </c>
      <c r="H77" s="45" t="n">
        <v>30</v>
      </c>
      <c r="I77" s="39" t="n">
        <v>2.4</v>
      </c>
      <c r="J77" s="39" t="n">
        <v>0.3</v>
      </c>
      <c r="K77" s="39" t="n">
        <v>14.5</v>
      </c>
      <c r="L77" s="39" t="n">
        <v>74</v>
      </c>
    </row>
    <row r="78" customFormat="false" ht="15.75" hidden="false" customHeight="false" outlineLevel="0" collapsed="false">
      <c r="A78" s="71"/>
      <c r="B78" s="108" t="s">
        <v>44</v>
      </c>
      <c r="C78" s="109" t="n">
        <v>65</v>
      </c>
      <c r="D78" s="109" t="n">
        <v>3.4</v>
      </c>
      <c r="E78" s="109" t="n">
        <v>3</v>
      </c>
      <c r="F78" s="109" t="n">
        <v>45.8</v>
      </c>
      <c r="G78" s="109" t="n">
        <v>217</v>
      </c>
      <c r="H78" s="109"/>
      <c r="I78" s="109"/>
      <c r="J78" s="109"/>
      <c r="K78" s="109"/>
      <c r="L78" s="109"/>
    </row>
    <row r="79" customFormat="false" ht="15.75" hidden="false" customHeight="false" outlineLevel="0" collapsed="false">
      <c r="A79" s="47"/>
      <c r="B79" s="110" t="s">
        <v>32</v>
      </c>
      <c r="C79" s="111" t="n">
        <f aca="false">SUM(C74:C78)</f>
        <v>590</v>
      </c>
      <c r="D79" s="111" t="n">
        <f aca="false">SUM(D74:D78)</f>
        <v>37.2</v>
      </c>
      <c r="E79" s="111" t="n">
        <f aca="false">SUM(E74:E78)</f>
        <v>29.7</v>
      </c>
      <c r="F79" s="111" t="n">
        <f aca="false">SUM(F74:F78)</f>
        <v>131.2</v>
      </c>
      <c r="G79" s="111" t="n">
        <f aca="false">SUM(G74:G78)</f>
        <v>939</v>
      </c>
      <c r="H79" s="111" t="n">
        <f aca="false">SUM(H74:H78)</f>
        <v>600</v>
      </c>
      <c r="I79" s="111" t="n">
        <f aca="false">SUM(I74:I78)</f>
        <v>39.1</v>
      </c>
      <c r="J79" s="111" t="n">
        <f aca="false">SUM(J74:J78)</f>
        <v>31.5</v>
      </c>
      <c r="K79" s="111" t="n">
        <f aca="false">SUM(K74:K78)</f>
        <v>98.5</v>
      </c>
      <c r="L79" s="111" t="n">
        <f aca="false">SUM(L74:L78)</f>
        <v>840</v>
      </c>
    </row>
    <row r="80" s="22" customFormat="true" ht="15.75" hidden="false" customHeight="false" outlineLevel="0" collapsed="false">
      <c r="A80" s="112"/>
      <c r="B80" s="113" t="s">
        <v>33</v>
      </c>
      <c r="C80" s="113"/>
      <c r="D80" s="113"/>
      <c r="E80" s="113"/>
      <c r="F80" s="113"/>
      <c r="G80" s="113"/>
      <c r="H80" s="113"/>
      <c r="I80" s="113"/>
      <c r="J80" s="113"/>
      <c r="K80" s="113"/>
      <c r="L80" s="113"/>
    </row>
    <row r="81" s="22" customFormat="true" ht="15" hidden="false" customHeight="false" outlineLevel="0" collapsed="false">
      <c r="A81" s="112" t="n">
        <v>42</v>
      </c>
      <c r="B81" s="114" t="s">
        <v>66</v>
      </c>
      <c r="C81" s="115" t="n">
        <v>60</v>
      </c>
      <c r="D81" s="43" t="n">
        <v>0.8</v>
      </c>
      <c r="E81" s="43" t="n">
        <v>1.5</v>
      </c>
      <c r="F81" s="43" t="n">
        <v>4.6</v>
      </c>
      <c r="G81" s="43" t="n">
        <v>38</v>
      </c>
      <c r="H81" s="116" t="n">
        <v>100</v>
      </c>
      <c r="I81" s="43" t="n">
        <v>1.3</v>
      </c>
      <c r="J81" s="43" t="n">
        <v>2.6</v>
      </c>
      <c r="K81" s="43" t="n">
        <v>7.6</v>
      </c>
      <c r="L81" s="43" t="n">
        <v>63</v>
      </c>
    </row>
    <row r="82" s="22" customFormat="true" ht="15" hidden="false" customHeight="false" outlineLevel="0" collapsed="false">
      <c r="A82" s="117" t="n">
        <v>64</v>
      </c>
      <c r="B82" s="114" t="s">
        <v>67</v>
      </c>
      <c r="C82" s="115" t="n">
        <v>250</v>
      </c>
      <c r="D82" s="118" t="n">
        <v>2.6</v>
      </c>
      <c r="E82" s="118" t="n">
        <v>2.7</v>
      </c>
      <c r="F82" s="118" t="n">
        <v>15.8</v>
      </c>
      <c r="G82" s="118" t="n">
        <v>102</v>
      </c>
      <c r="H82" s="119"/>
      <c r="I82" s="118"/>
      <c r="J82" s="118"/>
      <c r="K82" s="118"/>
      <c r="L82" s="118"/>
    </row>
    <row r="83" customFormat="false" ht="19.5" hidden="false" customHeight="false" outlineLevel="0" collapsed="false">
      <c r="A83" s="33" t="n">
        <v>64</v>
      </c>
      <c r="B83" s="114" t="s">
        <v>68</v>
      </c>
      <c r="C83" s="115"/>
      <c r="D83" s="120"/>
      <c r="E83" s="120"/>
      <c r="F83" s="120"/>
      <c r="G83" s="120"/>
      <c r="H83" s="115" t="n">
        <v>270</v>
      </c>
      <c r="I83" s="120" t="n">
        <v>7.8</v>
      </c>
      <c r="J83" s="120" t="n">
        <v>6.1</v>
      </c>
      <c r="K83" s="120" t="n">
        <v>15.8</v>
      </c>
      <c r="L83" s="120" t="n">
        <v>153.4</v>
      </c>
    </row>
    <row r="84" s="22" customFormat="true" ht="19.5" hidden="false" customHeight="false" outlineLevel="0" collapsed="false">
      <c r="A84" s="33" t="n">
        <v>83</v>
      </c>
      <c r="B84" s="34" t="s">
        <v>69</v>
      </c>
      <c r="C84" s="121" t="n">
        <v>95</v>
      </c>
      <c r="D84" s="36" t="n">
        <v>14</v>
      </c>
      <c r="E84" s="36" t="n">
        <v>14.2</v>
      </c>
      <c r="F84" s="36" t="n">
        <v>13.5</v>
      </c>
      <c r="G84" s="36" t="n">
        <v>240</v>
      </c>
      <c r="H84" s="121" t="n">
        <v>95</v>
      </c>
      <c r="I84" s="36" t="n">
        <v>14</v>
      </c>
      <c r="J84" s="36" t="n">
        <v>14.2</v>
      </c>
      <c r="K84" s="36" t="n">
        <v>13.5</v>
      </c>
      <c r="L84" s="36" t="n">
        <v>240</v>
      </c>
    </row>
    <row r="85" customFormat="false" ht="15" hidden="false" customHeight="false" outlineLevel="0" collapsed="false">
      <c r="A85" s="33" t="n">
        <v>178</v>
      </c>
      <c r="B85" s="44" t="s">
        <v>70</v>
      </c>
      <c r="C85" s="45" t="n">
        <v>150</v>
      </c>
      <c r="D85" s="46" t="n">
        <v>15.08</v>
      </c>
      <c r="E85" s="46" t="n">
        <v>4.92</v>
      </c>
      <c r="F85" s="46" t="n">
        <v>35.42</v>
      </c>
      <c r="G85" s="46" t="n">
        <v>265</v>
      </c>
      <c r="H85" s="38" t="n">
        <v>180</v>
      </c>
      <c r="I85" s="46" t="n">
        <v>18.1</v>
      </c>
      <c r="J85" s="46" t="n">
        <v>5.9</v>
      </c>
      <c r="K85" s="46" t="n">
        <v>42.5</v>
      </c>
      <c r="L85" s="46" t="n">
        <v>318</v>
      </c>
    </row>
    <row r="86" customFormat="false" ht="15.75" hidden="false" customHeight="false" outlineLevel="0" collapsed="false">
      <c r="A86" s="62" t="n">
        <v>300</v>
      </c>
      <c r="B86" s="44" t="s">
        <v>28</v>
      </c>
      <c r="C86" s="38" t="n">
        <v>200</v>
      </c>
      <c r="D86" s="39" t="n">
        <v>0.2</v>
      </c>
      <c r="E86" s="39" t="n">
        <v>0</v>
      </c>
      <c r="F86" s="39" t="n">
        <v>9.1</v>
      </c>
      <c r="G86" s="39" t="n">
        <v>36</v>
      </c>
      <c r="H86" s="38" t="n">
        <v>200</v>
      </c>
      <c r="I86" s="39" t="n">
        <v>0.2</v>
      </c>
      <c r="J86" s="39" t="n">
        <v>0</v>
      </c>
      <c r="K86" s="39" t="n">
        <v>9.1</v>
      </c>
      <c r="L86" s="39" t="n">
        <v>36</v>
      </c>
    </row>
    <row r="87" customFormat="false" ht="15.75" hidden="false" customHeight="false" outlineLevel="0" collapsed="false">
      <c r="A87" s="62" t="n">
        <v>1.6</v>
      </c>
      <c r="B87" s="97" t="s">
        <v>39</v>
      </c>
      <c r="C87" s="64" t="n">
        <v>60</v>
      </c>
      <c r="D87" s="65" t="n">
        <v>3.96</v>
      </c>
      <c r="E87" s="65" t="n">
        <v>0.72</v>
      </c>
      <c r="F87" s="65" t="n">
        <v>20</v>
      </c>
      <c r="G87" s="65" t="n">
        <v>116</v>
      </c>
      <c r="H87" s="64" t="n">
        <v>60</v>
      </c>
      <c r="I87" s="65" t="n">
        <v>3.96</v>
      </c>
      <c r="J87" s="65" t="n">
        <v>0.72</v>
      </c>
      <c r="K87" s="65" t="n">
        <v>20</v>
      </c>
      <c r="L87" s="65" t="n">
        <v>116</v>
      </c>
    </row>
    <row r="88" customFormat="false" ht="15.75" hidden="false" customHeight="false" outlineLevel="0" collapsed="false">
      <c r="A88" s="47"/>
      <c r="B88" s="98" t="s">
        <v>32</v>
      </c>
      <c r="C88" s="122" t="n">
        <f aca="false">SUM(C81:C87)</f>
        <v>815</v>
      </c>
      <c r="D88" s="122" t="n">
        <f aca="false">SUM(D81:D87)</f>
        <v>36.64</v>
      </c>
      <c r="E88" s="122" t="n">
        <f aca="false">SUM(E81:E87)</f>
        <v>24.04</v>
      </c>
      <c r="F88" s="122" t="n">
        <f aca="false">SUM(F81:F87)</f>
        <v>98.42</v>
      </c>
      <c r="G88" s="122" t="n">
        <f aca="false">SUM(G81:G87)</f>
        <v>797</v>
      </c>
      <c r="H88" s="122" t="n">
        <f aca="false">SUM(H81:H87)</f>
        <v>905</v>
      </c>
      <c r="I88" s="122" t="n">
        <f aca="false">SUM(I81:I87)</f>
        <v>45.36</v>
      </c>
      <c r="J88" s="122" t="n">
        <f aca="false">SUM(J81:J87)</f>
        <v>29.52</v>
      </c>
      <c r="K88" s="122" t="n">
        <f aca="false">SUM(K81:K87)</f>
        <v>108.5</v>
      </c>
      <c r="L88" s="122" t="n">
        <f aca="false">SUM(L81:L87)</f>
        <v>926.4</v>
      </c>
    </row>
    <row r="89" customFormat="false" ht="15.75" hidden="false" customHeight="false" outlineLevel="0" collapsed="false">
      <c r="A89" s="112"/>
      <c r="B89" s="113" t="s">
        <v>40</v>
      </c>
      <c r="C89" s="113"/>
      <c r="D89" s="113"/>
      <c r="E89" s="113"/>
      <c r="F89" s="113"/>
      <c r="G89" s="113"/>
      <c r="H89" s="113"/>
      <c r="I89" s="113"/>
      <c r="J89" s="113"/>
      <c r="K89" s="113"/>
      <c r="L89" s="113"/>
    </row>
    <row r="90" s="22" customFormat="true" ht="15" hidden="false" customHeight="false" outlineLevel="0" collapsed="false">
      <c r="A90" s="112" t="n">
        <v>42</v>
      </c>
      <c r="B90" s="114" t="s">
        <v>66</v>
      </c>
      <c r="C90" s="123"/>
      <c r="D90" s="123"/>
      <c r="E90" s="123"/>
      <c r="F90" s="123"/>
      <c r="G90" s="123"/>
      <c r="H90" s="116" t="n">
        <v>100</v>
      </c>
      <c r="I90" s="43" t="n">
        <v>1.3</v>
      </c>
      <c r="J90" s="43" t="n">
        <v>2.6</v>
      </c>
      <c r="K90" s="43" t="n">
        <v>7.6</v>
      </c>
      <c r="L90" s="43" t="n">
        <v>63</v>
      </c>
    </row>
    <row r="91" s="22" customFormat="true" ht="19.5" hidden="false" customHeight="false" outlineLevel="0" collapsed="false">
      <c r="A91" s="33" t="n">
        <v>64</v>
      </c>
      <c r="B91" s="114" t="s">
        <v>68</v>
      </c>
      <c r="C91" s="115"/>
      <c r="D91" s="120"/>
      <c r="E91" s="120"/>
      <c r="F91" s="120"/>
      <c r="G91" s="120"/>
      <c r="H91" s="115" t="n">
        <v>270</v>
      </c>
      <c r="I91" s="120" t="n">
        <v>7.8</v>
      </c>
      <c r="J91" s="120" t="n">
        <v>6.1</v>
      </c>
      <c r="K91" s="120" t="n">
        <v>15.8</v>
      </c>
      <c r="L91" s="120" t="n">
        <v>153.4</v>
      </c>
    </row>
    <row r="92" s="22" customFormat="true" ht="19.5" hidden="false" customHeight="false" outlineLevel="0" collapsed="false">
      <c r="A92" s="33" t="n">
        <v>83</v>
      </c>
      <c r="B92" s="34" t="s">
        <v>69</v>
      </c>
      <c r="C92" s="123"/>
      <c r="D92" s="123"/>
      <c r="E92" s="123"/>
      <c r="F92" s="123"/>
      <c r="G92" s="123"/>
      <c r="H92" s="121" t="n">
        <v>95</v>
      </c>
      <c r="I92" s="36" t="n">
        <v>14</v>
      </c>
      <c r="J92" s="36" t="n">
        <v>14.2</v>
      </c>
      <c r="K92" s="36" t="n">
        <v>13.5</v>
      </c>
      <c r="L92" s="36" t="n">
        <v>240</v>
      </c>
    </row>
    <row r="93" s="22" customFormat="true" ht="15" hidden="false" customHeight="false" outlineLevel="0" collapsed="false">
      <c r="A93" s="33" t="n">
        <v>148</v>
      </c>
      <c r="B93" s="44" t="s">
        <v>71</v>
      </c>
      <c r="C93" s="123"/>
      <c r="D93" s="123"/>
      <c r="E93" s="123"/>
      <c r="F93" s="123"/>
      <c r="G93" s="123"/>
      <c r="H93" s="38" t="n">
        <v>180</v>
      </c>
      <c r="I93" s="46" t="n">
        <v>4.05</v>
      </c>
      <c r="J93" s="46" t="n">
        <v>5.76</v>
      </c>
      <c r="K93" s="46" t="n">
        <v>16.56</v>
      </c>
      <c r="L93" s="46" t="n">
        <v>142</v>
      </c>
    </row>
    <row r="94" s="22" customFormat="true" ht="15" hidden="false" customHeight="false" outlineLevel="0" collapsed="false">
      <c r="A94" s="33" t="n">
        <v>300</v>
      </c>
      <c r="B94" s="44" t="s">
        <v>28</v>
      </c>
      <c r="C94" s="123"/>
      <c r="D94" s="123"/>
      <c r="E94" s="123"/>
      <c r="F94" s="123"/>
      <c r="G94" s="123"/>
      <c r="H94" s="38" t="n">
        <v>200</v>
      </c>
      <c r="I94" s="39" t="n">
        <v>0.2</v>
      </c>
      <c r="J94" s="39" t="n">
        <v>0</v>
      </c>
      <c r="K94" s="39" t="n">
        <v>9.1</v>
      </c>
      <c r="L94" s="39" t="n">
        <v>36</v>
      </c>
    </row>
    <row r="95" s="22" customFormat="true" ht="15.75" hidden="false" customHeight="false" outlineLevel="0" collapsed="false">
      <c r="A95" s="124" t="n">
        <v>1.6</v>
      </c>
      <c r="B95" s="97" t="s">
        <v>39</v>
      </c>
      <c r="C95" s="123"/>
      <c r="D95" s="123"/>
      <c r="E95" s="123"/>
      <c r="F95" s="123"/>
      <c r="G95" s="123"/>
      <c r="H95" s="64" t="n">
        <v>60</v>
      </c>
      <c r="I95" s="65" t="n">
        <v>3.96</v>
      </c>
      <c r="J95" s="65" t="n">
        <v>0.72</v>
      </c>
      <c r="K95" s="65" t="n">
        <v>20</v>
      </c>
      <c r="L95" s="65" t="n">
        <v>116</v>
      </c>
    </row>
    <row r="96" customFormat="false" ht="15.75" hidden="false" customHeight="false" outlineLevel="0" collapsed="false">
      <c r="A96" s="47"/>
      <c r="B96" s="98" t="s">
        <v>32</v>
      </c>
      <c r="C96" s="56"/>
      <c r="D96" s="125"/>
      <c r="E96" s="125"/>
      <c r="F96" s="125"/>
      <c r="G96" s="125"/>
      <c r="H96" s="122" t="n">
        <f aca="false">SUM(H90:H95)</f>
        <v>905</v>
      </c>
      <c r="I96" s="122" t="n">
        <f aca="false">SUM(I90:I95)</f>
        <v>31.31</v>
      </c>
      <c r="J96" s="122" t="n">
        <f aca="false">SUM(J90:J95)</f>
        <v>29.38</v>
      </c>
      <c r="K96" s="122" t="n">
        <f aca="false">SUM(K90:K95)</f>
        <v>82.56</v>
      </c>
      <c r="L96" s="122" t="n">
        <f aca="false">SUM(L90:L95)</f>
        <v>750.4</v>
      </c>
    </row>
    <row r="97" customFormat="false" ht="24.75" hidden="false" customHeight="true" outlineLevel="0" collapsed="false">
      <c r="A97" s="74"/>
      <c r="B97" s="126" t="s">
        <v>42</v>
      </c>
      <c r="C97" s="126"/>
      <c r="D97" s="126"/>
      <c r="E97" s="126"/>
      <c r="F97" s="126"/>
      <c r="G97" s="126"/>
      <c r="H97" s="126"/>
      <c r="I97" s="126"/>
      <c r="J97" s="126"/>
      <c r="K97" s="126"/>
      <c r="L97" s="126"/>
    </row>
    <row r="98" customFormat="false" ht="19.5" hidden="false" customHeight="true" outlineLevel="0" collapsed="false">
      <c r="A98" s="33"/>
      <c r="B98" s="63" t="s">
        <v>72</v>
      </c>
      <c r="C98" s="127" t="n">
        <v>100</v>
      </c>
      <c r="D98" s="78" t="n">
        <v>7</v>
      </c>
      <c r="E98" s="78" t="n">
        <v>8</v>
      </c>
      <c r="F98" s="78" t="n">
        <v>67</v>
      </c>
      <c r="G98" s="78" t="n">
        <v>450</v>
      </c>
      <c r="H98" s="31"/>
      <c r="I98" s="32"/>
      <c r="J98" s="32"/>
      <c r="K98" s="32"/>
      <c r="L98" s="128"/>
    </row>
    <row r="99" customFormat="false" ht="15" hidden="false" customHeight="false" outlineLevel="0" collapsed="false">
      <c r="A99" s="33" t="n">
        <v>300</v>
      </c>
      <c r="B99" s="44" t="s">
        <v>28</v>
      </c>
      <c r="C99" s="38" t="n">
        <v>200</v>
      </c>
      <c r="D99" s="39" t="n">
        <v>0.2</v>
      </c>
      <c r="E99" s="39" t="n">
        <v>0</v>
      </c>
      <c r="F99" s="39" t="n">
        <v>9.1</v>
      </c>
      <c r="G99" s="39" t="n">
        <v>36</v>
      </c>
      <c r="H99" s="38"/>
      <c r="I99" s="39"/>
      <c r="J99" s="39"/>
      <c r="K99" s="39"/>
      <c r="L99" s="39"/>
    </row>
    <row r="100" customFormat="false" ht="15.75" hidden="false" customHeight="true" outlineLevel="0" collapsed="false">
      <c r="A100" s="47"/>
      <c r="B100" s="110" t="s">
        <v>32</v>
      </c>
      <c r="C100" s="129" t="n">
        <f aca="false">SUM(C98:C99)</f>
        <v>300</v>
      </c>
      <c r="D100" s="130" t="n">
        <f aca="false">SUM(D98:D99)</f>
        <v>7.2</v>
      </c>
      <c r="E100" s="130" t="n">
        <f aca="false">SUM(E98:E99)</f>
        <v>8</v>
      </c>
      <c r="F100" s="130" t="n">
        <f aca="false">SUM(F98:F99)</f>
        <v>76.1</v>
      </c>
      <c r="G100" s="130" t="n">
        <f aca="false">SUM(G98:G99)</f>
        <v>486</v>
      </c>
      <c r="H100" s="56"/>
      <c r="I100" s="125"/>
      <c r="J100" s="125"/>
      <c r="K100" s="125"/>
      <c r="L100" s="125"/>
    </row>
    <row r="101" customFormat="false" ht="15.75" hidden="false" customHeight="true" outlineLevel="0" collapsed="false">
      <c r="A101" s="50"/>
      <c r="B101" s="131" t="s">
        <v>73</v>
      </c>
      <c r="C101" s="131"/>
      <c r="D101" s="131"/>
      <c r="E101" s="131"/>
      <c r="F101" s="131"/>
      <c r="G101" s="131"/>
      <c r="H101" s="131"/>
      <c r="I101" s="131"/>
      <c r="J101" s="131"/>
      <c r="K101" s="131"/>
      <c r="L101" s="131"/>
    </row>
    <row r="102" customFormat="false" ht="27" hidden="false" customHeight="true" outlineLevel="0" collapsed="false">
      <c r="A102" s="112"/>
      <c r="B102" s="132" t="s">
        <v>61</v>
      </c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</row>
    <row r="103" s="22" customFormat="true" ht="19.5" hidden="false" customHeight="true" outlineLevel="0" collapsed="false">
      <c r="A103" s="33" t="n">
        <v>227</v>
      </c>
      <c r="B103" s="34" t="s">
        <v>37</v>
      </c>
      <c r="C103" s="58" t="n">
        <v>155</v>
      </c>
      <c r="D103" s="46" t="n">
        <v>5.42</v>
      </c>
      <c r="E103" s="46" t="n">
        <v>3.67</v>
      </c>
      <c r="F103" s="46" t="n">
        <v>33.33</v>
      </c>
      <c r="G103" s="46" t="n">
        <v>186</v>
      </c>
      <c r="H103" s="59" t="n">
        <v>230</v>
      </c>
      <c r="I103" s="60" t="n">
        <v>8</v>
      </c>
      <c r="J103" s="60" t="n">
        <v>8.1</v>
      </c>
      <c r="K103" s="60" t="n">
        <v>48.9</v>
      </c>
      <c r="L103" s="60" t="n">
        <v>311</v>
      </c>
      <c r="M103" s="133"/>
    </row>
    <row r="104" s="22" customFormat="true" ht="19.5" hidden="false" customHeight="true" outlineLevel="0" collapsed="false">
      <c r="A104" s="33" t="n">
        <v>142</v>
      </c>
      <c r="B104" s="44" t="s">
        <v>74</v>
      </c>
      <c r="C104" s="38" t="n">
        <v>100</v>
      </c>
      <c r="D104" s="39" t="n">
        <v>17.1</v>
      </c>
      <c r="E104" s="39" t="n">
        <v>23.6</v>
      </c>
      <c r="F104" s="39" t="n">
        <v>6.1</v>
      </c>
      <c r="G104" s="39" t="n">
        <v>306</v>
      </c>
      <c r="H104" s="38" t="n">
        <v>100</v>
      </c>
      <c r="I104" s="39" t="n">
        <v>17.1</v>
      </c>
      <c r="J104" s="39" t="n">
        <v>23.6</v>
      </c>
      <c r="K104" s="39" t="n">
        <v>6.1</v>
      </c>
      <c r="L104" s="39" t="n">
        <v>306</v>
      </c>
      <c r="M104" s="133"/>
    </row>
    <row r="105" s="22" customFormat="true" ht="26.25" hidden="false" customHeight="true" outlineLevel="0" collapsed="false">
      <c r="A105" s="33" t="n">
        <v>306</v>
      </c>
      <c r="B105" s="54" t="s">
        <v>75</v>
      </c>
      <c r="C105" s="42" t="n">
        <v>200</v>
      </c>
      <c r="D105" s="60" t="n">
        <v>3.6</v>
      </c>
      <c r="E105" s="60" t="n">
        <v>3.3</v>
      </c>
      <c r="F105" s="60" t="n">
        <v>13.7</v>
      </c>
      <c r="G105" s="60" t="n">
        <v>100</v>
      </c>
      <c r="H105" s="42" t="n">
        <v>200</v>
      </c>
      <c r="I105" s="60" t="n">
        <v>3.6</v>
      </c>
      <c r="J105" s="60" t="n">
        <v>3.3</v>
      </c>
      <c r="K105" s="60" t="n">
        <v>13.7</v>
      </c>
      <c r="L105" s="60" t="n">
        <v>100</v>
      </c>
      <c r="M105" s="133"/>
    </row>
    <row r="106" customFormat="false" ht="15.75" hidden="false" customHeight="false" outlineLevel="0" collapsed="false">
      <c r="A106" s="71"/>
      <c r="B106" s="97" t="s">
        <v>76</v>
      </c>
      <c r="C106" s="64" t="n">
        <v>182</v>
      </c>
      <c r="D106" s="83" t="n">
        <v>0.8</v>
      </c>
      <c r="E106" s="83" t="n">
        <v>0.6</v>
      </c>
      <c r="F106" s="83" t="n">
        <v>24</v>
      </c>
      <c r="G106" s="83" t="n">
        <v>114</v>
      </c>
      <c r="H106" s="64"/>
      <c r="I106" s="83"/>
      <c r="J106" s="83"/>
      <c r="K106" s="83"/>
      <c r="L106" s="83"/>
    </row>
    <row r="107" s="22" customFormat="true" ht="29.25" hidden="false" customHeight="false" outlineLevel="0" collapsed="false">
      <c r="A107" s="134"/>
      <c r="B107" s="44" t="s">
        <v>77</v>
      </c>
      <c r="C107" s="45"/>
      <c r="D107" s="46"/>
      <c r="E107" s="46"/>
      <c r="F107" s="46"/>
      <c r="G107" s="46"/>
      <c r="H107" s="45" t="n">
        <v>30</v>
      </c>
      <c r="I107" s="46" t="n">
        <v>4</v>
      </c>
      <c r="J107" s="46" t="n">
        <v>4.9</v>
      </c>
      <c r="K107" s="46" t="n">
        <v>27.2</v>
      </c>
      <c r="L107" s="46" t="n">
        <v>208</v>
      </c>
    </row>
    <row r="108" customFormat="false" ht="15" hidden="false" customHeight="false" outlineLevel="0" collapsed="false">
      <c r="A108" s="40" t="n">
        <v>1.5</v>
      </c>
      <c r="B108" s="41" t="s">
        <v>29</v>
      </c>
      <c r="C108" s="42" t="n">
        <v>30</v>
      </c>
      <c r="D108" s="43" t="n">
        <v>2.4</v>
      </c>
      <c r="E108" s="43" t="n">
        <v>0.3</v>
      </c>
      <c r="F108" s="43" t="n">
        <v>14.5</v>
      </c>
      <c r="G108" s="43" t="n">
        <v>74</v>
      </c>
      <c r="H108" s="42" t="n">
        <v>30</v>
      </c>
      <c r="I108" s="43" t="n">
        <v>2.4</v>
      </c>
      <c r="J108" s="43" t="n">
        <v>0.3</v>
      </c>
      <c r="K108" s="43" t="n">
        <v>14.5</v>
      </c>
      <c r="L108" s="43" t="n">
        <v>74</v>
      </c>
    </row>
    <row r="109" customFormat="false" ht="15.75" hidden="false" customHeight="false" outlineLevel="0" collapsed="false">
      <c r="A109" s="47"/>
      <c r="B109" s="98" t="s">
        <v>32</v>
      </c>
      <c r="C109" s="135" t="n">
        <f aca="false">SUM(C103:C108)</f>
        <v>667</v>
      </c>
      <c r="D109" s="122" t="n">
        <f aca="false">SUM(D103:D108)</f>
        <v>29.32</v>
      </c>
      <c r="E109" s="122" t="n">
        <f aca="false">SUM(E103:E108)</f>
        <v>31.47</v>
      </c>
      <c r="F109" s="122" t="n">
        <f aca="false">SUM(F103:F108)</f>
        <v>91.63</v>
      </c>
      <c r="G109" s="122" t="n">
        <f aca="false">SUM(G103:G108)</f>
        <v>780</v>
      </c>
      <c r="H109" s="135" t="n">
        <f aca="false">SUM(H103:H108)</f>
        <v>590</v>
      </c>
      <c r="I109" s="122" t="n">
        <f aca="false">SUM(I103:I108)</f>
        <v>35.1</v>
      </c>
      <c r="J109" s="122" t="n">
        <f aca="false">SUM(J103:J108)</f>
        <v>40.2</v>
      </c>
      <c r="K109" s="122" t="n">
        <f aca="false">SUM(K103:K108)</f>
        <v>110.4</v>
      </c>
      <c r="L109" s="122" t="n">
        <f aca="false">SUM(L103:L108)</f>
        <v>999</v>
      </c>
    </row>
    <row r="110" s="22" customFormat="true" ht="18.75" hidden="false" customHeight="true" outlineLevel="0" collapsed="false">
      <c r="A110" s="136"/>
      <c r="B110" s="131" t="s">
        <v>33</v>
      </c>
      <c r="C110" s="131"/>
      <c r="D110" s="131"/>
      <c r="E110" s="131"/>
      <c r="F110" s="131"/>
      <c r="G110" s="131"/>
      <c r="H110" s="131"/>
      <c r="I110" s="131"/>
      <c r="J110" s="131"/>
      <c r="K110" s="131"/>
      <c r="L110" s="131"/>
    </row>
    <row r="111" s="22" customFormat="true" ht="20.25" hidden="false" customHeight="true" outlineLevel="0" collapsed="false">
      <c r="A111" s="52" t="n">
        <v>11</v>
      </c>
      <c r="B111" s="53" t="s">
        <v>78</v>
      </c>
      <c r="C111" s="31" t="n">
        <v>60</v>
      </c>
      <c r="D111" s="32" t="n">
        <v>0.9</v>
      </c>
      <c r="E111" s="32" t="n">
        <v>3</v>
      </c>
      <c r="F111" s="32" t="n">
        <v>4.8</v>
      </c>
      <c r="G111" s="32" t="n">
        <v>53</v>
      </c>
      <c r="H111" s="31" t="n">
        <v>100</v>
      </c>
      <c r="I111" s="32" t="n">
        <v>1.6</v>
      </c>
      <c r="J111" s="32" t="n">
        <v>5</v>
      </c>
      <c r="K111" s="32" t="n">
        <v>8.1</v>
      </c>
      <c r="L111" s="32" t="n">
        <v>88</v>
      </c>
    </row>
    <row r="112" s="22" customFormat="true" ht="20.25" hidden="false" customHeight="true" outlineLevel="0" collapsed="false">
      <c r="A112" s="52" t="n">
        <v>58</v>
      </c>
      <c r="B112" s="137" t="s">
        <v>79</v>
      </c>
      <c r="C112" s="138" t="n">
        <v>250</v>
      </c>
      <c r="D112" s="120" t="n">
        <v>2</v>
      </c>
      <c r="E112" s="120" t="n">
        <v>6.2</v>
      </c>
      <c r="F112" s="120" t="n">
        <v>12.9</v>
      </c>
      <c r="G112" s="120" t="n">
        <v>119</v>
      </c>
      <c r="H112" s="138"/>
      <c r="I112" s="120"/>
      <c r="J112" s="120"/>
      <c r="K112" s="120"/>
      <c r="L112" s="120"/>
    </row>
    <row r="113" customFormat="false" ht="19.5" hidden="false" customHeight="false" outlineLevel="0" collapsed="false">
      <c r="A113" s="52" t="n">
        <v>58</v>
      </c>
      <c r="B113" s="137" t="s">
        <v>80</v>
      </c>
      <c r="C113" s="61"/>
      <c r="D113" s="39"/>
      <c r="E113" s="39"/>
      <c r="F113" s="39"/>
      <c r="G113" s="39"/>
      <c r="H113" s="61" t="n">
        <v>282</v>
      </c>
      <c r="I113" s="39" t="n">
        <v>10.4</v>
      </c>
      <c r="J113" s="39" t="n">
        <v>14</v>
      </c>
      <c r="K113" s="39" t="n">
        <v>13</v>
      </c>
      <c r="L113" s="39" t="n">
        <v>224</v>
      </c>
    </row>
    <row r="114" customFormat="false" ht="15" hidden="false" customHeight="false" outlineLevel="0" collapsed="false">
      <c r="A114" s="33" t="n">
        <v>8.1</v>
      </c>
      <c r="B114" s="137" t="s">
        <v>81</v>
      </c>
      <c r="C114" s="45" t="n">
        <v>150</v>
      </c>
      <c r="D114" s="46" t="n">
        <v>3.75</v>
      </c>
      <c r="E114" s="46" t="n">
        <v>6</v>
      </c>
      <c r="F114" s="46" t="n">
        <v>37.8</v>
      </c>
      <c r="G114" s="46" t="n">
        <v>227</v>
      </c>
      <c r="H114" s="45" t="n">
        <v>180</v>
      </c>
      <c r="I114" s="46" t="n">
        <v>4.5</v>
      </c>
      <c r="J114" s="46" t="n">
        <v>7.2</v>
      </c>
      <c r="K114" s="46" t="n">
        <v>45.36</v>
      </c>
      <c r="L114" s="46" t="n">
        <v>272</v>
      </c>
    </row>
    <row r="115" customFormat="false" ht="15.75" hidden="false" customHeight="false" outlineLevel="0" collapsed="false">
      <c r="A115" s="95" t="n">
        <v>96</v>
      </c>
      <c r="B115" s="54" t="s">
        <v>82</v>
      </c>
      <c r="C115" s="45" t="n">
        <v>90</v>
      </c>
      <c r="D115" s="46" t="n">
        <v>12.4</v>
      </c>
      <c r="E115" s="46" t="n">
        <v>13</v>
      </c>
      <c r="F115" s="46" t="n">
        <v>2.9</v>
      </c>
      <c r="G115" s="46" t="n">
        <v>179</v>
      </c>
      <c r="H115" s="45" t="n">
        <v>100</v>
      </c>
      <c r="I115" s="46" t="n">
        <v>13.8</v>
      </c>
      <c r="J115" s="46" t="n">
        <v>17.4</v>
      </c>
      <c r="K115" s="46" t="n">
        <v>3.8</v>
      </c>
      <c r="L115" s="46" t="n">
        <v>239</v>
      </c>
    </row>
    <row r="116" customFormat="false" ht="19.5" hidden="false" customHeight="false" outlineLevel="0" collapsed="false">
      <c r="A116" s="33" t="n">
        <v>310</v>
      </c>
      <c r="B116" s="54" t="s">
        <v>38</v>
      </c>
      <c r="C116" s="61" t="n">
        <v>200</v>
      </c>
      <c r="D116" s="39" t="n">
        <v>0.5</v>
      </c>
      <c r="E116" s="39" t="n">
        <v>0.1</v>
      </c>
      <c r="F116" s="39" t="n">
        <v>30.9</v>
      </c>
      <c r="G116" s="39" t="n">
        <v>123</v>
      </c>
      <c r="H116" s="61" t="n">
        <v>200</v>
      </c>
      <c r="I116" s="39" t="n">
        <v>0.5</v>
      </c>
      <c r="J116" s="39" t="n">
        <v>0.1</v>
      </c>
      <c r="K116" s="39" t="n">
        <v>30.9</v>
      </c>
      <c r="L116" s="39" t="n">
        <v>123</v>
      </c>
    </row>
    <row r="117" customFormat="false" ht="15.75" hidden="false" customHeight="false" outlineLevel="0" collapsed="false">
      <c r="A117" s="62" t="n">
        <v>1.6</v>
      </c>
      <c r="B117" s="97" t="s">
        <v>39</v>
      </c>
      <c r="C117" s="64" t="n">
        <v>60</v>
      </c>
      <c r="D117" s="65" t="n">
        <v>3.96</v>
      </c>
      <c r="E117" s="65" t="n">
        <v>0.72</v>
      </c>
      <c r="F117" s="65" t="n">
        <v>20</v>
      </c>
      <c r="G117" s="65" t="n">
        <v>116</v>
      </c>
      <c r="H117" s="64" t="n">
        <v>60</v>
      </c>
      <c r="I117" s="65" t="n">
        <v>3.96</v>
      </c>
      <c r="J117" s="65" t="n">
        <v>0.72</v>
      </c>
      <c r="K117" s="65" t="n">
        <v>20</v>
      </c>
      <c r="L117" s="65" t="n">
        <v>116</v>
      </c>
    </row>
    <row r="118" customFormat="false" ht="15.75" hidden="false" customHeight="false" outlineLevel="0" collapsed="false">
      <c r="A118" s="47"/>
      <c r="B118" s="48" t="s">
        <v>32</v>
      </c>
      <c r="C118" s="139" t="n">
        <f aca="false">SUM(C111:C117)</f>
        <v>810</v>
      </c>
      <c r="D118" s="139" t="n">
        <f aca="false">SUM(D111:D117)</f>
        <v>23.51</v>
      </c>
      <c r="E118" s="139" t="n">
        <f aca="false">SUM(E111:E117)</f>
        <v>29.02</v>
      </c>
      <c r="F118" s="139" t="n">
        <f aca="false">SUM(F111:F117)</f>
        <v>109.3</v>
      </c>
      <c r="G118" s="139" t="n">
        <f aca="false">SUM(G111:G117)</f>
        <v>817</v>
      </c>
      <c r="H118" s="139" t="n">
        <f aca="false">SUM(H111:H117)</f>
        <v>922</v>
      </c>
      <c r="I118" s="139" t="n">
        <f aca="false">SUM(I111:I117)</f>
        <v>34.76</v>
      </c>
      <c r="J118" s="139" t="n">
        <f aca="false">SUM(J111:J117)</f>
        <v>44.42</v>
      </c>
      <c r="K118" s="139" t="n">
        <f aca="false">SUM(K111:K117)</f>
        <v>121.16</v>
      </c>
      <c r="L118" s="139" t="n">
        <f aca="false">SUM(L111:L117)</f>
        <v>1062</v>
      </c>
    </row>
    <row r="119" s="22" customFormat="true" ht="15.75" hidden="false" customHeight="true" outlineLevel="0" collapsed="false">
      <c r="A119" s="136"/>
      <c r="B119" s="140" t="s">
        <v>40</v>
      </c>
      <c r="C119" s="140"/>
      <c r="D119" s="140"/>
      <c r="E119" s="140"/>
      <c r="F119" s="140"/>
      <c r="G119" s="140"/>
      <c r="H119" s="140"/>
      <c r="I119" s="140"/>
      <c r="J119" s="140"/>
      <c r="K119" s="140"/>
      <c r="L119" s="140"/>
    </row>
    <row r="120" s="22" customFormat="true" ht="19.5" hidden="false" customHeight="false" outlineLevel="0" collapsed="false">
      <c r="A120" s="52" t="n">
        <v>11</v>
      </c>
      <c r="B120" s="53" t="s">
        <v>78</v>
      </c>
      <c r="C120" s="125"/>
      <c r="D120" s="125"/>
      <c r="E120" s="125"/>
      <c r="F120" s="125"/>
      <c r="G120" s="125"/>
      <c r="H120" s="31" t="n">
        <v>100</v>
      </c>
      <c r="I120" s="32" t="n">
        <v>1.6</v>
      </c>
      <c r="J120" s="32" t="n">
        <v>5</v>
      </c>
      <c r="K120" s="32" t="n">
        <v>8.1</v>
      </c>
      <c r="L120" s="32" t="n">
        <v>88</v>
      </c>
    </row>
    <row r="121" s="22" customFormat="true" ht="20.25" hidden="false" customHeight="false" outlineLevel="0" collapsed="false">
      <c r="A121" s="52" t="n">
        <v>58</v>
      </c>
      <c r="B121" s="137" t="s">
        <v>80</v>
      </c>
      <c r="C121" s="61"/>
      <c r="D121" s="39"/>
      <c r="E121" s="39"/>
      <c r="F121" s="39"/>
      <c r="G121" s="39"/>
      <c r="H121" s="61" t="n">
        <v>282</v>
      </c>
      <c r="I121" s="39" t="n">
        <v>10.4</v>
      </c>
      <c r="J121" s="39" t="n">
        <v>14</v>
      </c>
      <c r="K121" s="39" t="n">
        <v>13</v>
      </c>
      <c r="L121" s="39" t="n">
        <v>224</v>
      </c>
    </row>
    <row r="122" s="22" customFormat="true" ht="19.5" hidden="false" customHeight="false" outlineLevel="0" collapsed="false">
      <c r="A122" s="33" t="n">
        <v>183</v>
      </c>
      <c r="B122" s="137" t="s">
        <v>83</v>
      </c>
      <c r="C122" s="125"/>
      <c r="D122" s="125"/>
      <c r="E122" s="125"/>
      <c r="F122" s="125"/>
      <c r="G122" s="125"/>
      <c r="H122" s="141" t="s">
        <v>84</v>
      </c>
      <c r="I122" s="142" t="n">
        <v>10.6</v>
      </c>
      <c r="J122" s="142" t="n">
        <v>6.8</v>
      </c>
      <c r="K122" s="142" t="n">
        <v>46.3</v>
      </c>
      <c r="L122" s="142" t="n">
        <v>312</v>
      </c>
    </row>
    <row r="123" s="22" customFormat="true" ht="15.75" hidden="false" customHeight="false" outlineLevel="0" collapsed="false">
      <c r="A123" s="95" t="n">
        <v>96</v>
      </c>
      <c r="B123" s="54" t="s">
        <v>82</v>
      </c>
      <c r="C123" s="45"/>
      <c r="D123" s="46"/>
      <c r="E123" s="46"/>
      <c r="F123" s="46"/>
      <c r="G123" s="46"/>
      <c r="H123" s="45" t="n">
        <v>100</v>
      </c>
      <c r="I123" s="46" t="n">
        <v>13.8</v>
      </c>
      <c r="J123" s="46" t="n">
        <v>17.4</v>
      </c>
      <c r="K123" s="46" t="n">
        <v>3.8</v>
      </c>
      <c r="L123" s="46" t="n">
        <v>239</v>
      </c>
    </row>
    <row r="124" s="22" customFormat="true" ht="19.5" hidden="false" customHeight="false" outlineLevel="0" collapsed="false">
      <c r="A124" s="33" t="n">
        <v>310</v>
      </c>
      <c r="B124" s="54" t="s">
        <v>38</v>
      </c>
      <c r="C124" s="61"/>
      <c r="D124" s="39"/>
      <c r="E124" s="39"/>
      <c r="F124" s="39"/>
      <c r="G124" s="39"/>
      <c r="H124" s="61" t="n">
        <v>200</v>
      </c>
      <c r="I124" s="39" t="n">
        <v>0.5</v>
      </c>
      <c r="J124" s="39" t="n">
        <v>0.1</v>
      </c>
      <c r="K124" s="39" t="n">
        <v>30.9</v>
      </c>
      <c r="L124" s="39" t="n">
        <v>123</v>
      </c>
    </row>
    <row r="125" s="22" customFormat="true" ht="15.75" hidden="false" customHeight="false" outlineLevel="0" collapsed="false">
      <c r="A125" s="62" t="n">
        <v>1.6</v>
      </c>
      <c r="B125" s="97" t="s">
        <v>39</v>
      </c>
      <c r="C125" s="64"/>
      <c r="D125" s="65"/>
      <c r="E125" s="65"/>
      <c r="F125" s="65"/>
      <c r="G125" s="65"/>
      <c r="H125" s="64" t="n">
        <v>60</v>
      </c>
      <c r="I125" s="65" t="n">
        <v>3.96</v>
      </c>
      <c r="J125" s="65" t="n">
        <v>0.72</v>
      </c>
      <c r="K125" s="65" t="n">
        <v>20</v>
      </c>
      <c r="L125" s="65" t="n">
        <v>116</v>
      </c>
    </row>
    <row r="126" customFormat="false" ht="15.75" hidden="false" customHeight="false" outlineLevel="0" collapsed="false">
      <c r="A126" s="47"/>
      <c r="B126" s="48" t="s">
        <v>32</v>
      </c>
      <c r="C126" s="56"/>
      <c r="D126" s="125"/>
      <c r="E126" s="125"/>
      <c r="F126" s="125"/>
      <c r="G126" s="125"/>
      <c r="H126" s="143" t="s">
        <v>85</v>
      </c>
      <c r="I126" s="139" t="n">
        <f aca="false">SUM(I120:I125)</f>
        <v>40.86</v>
      </c>
      <c r="J126" s="139" t="n">
        <f aca="false">SUM(J120:J125)</f>
        <v>44.02</v>
      </c>
      <c r="K126" s="139" t="n">
        <f aca="false">SUM(K120:K125)</f>
        <v>122.1</v>
      </c>
      <c r="L126" s="139" t="n">
        <f aca="false">SUM(L120:L125)</f>
        <v>1102</v>
      </c>
    </row>
    <row r="127" customFormat="false" ht="15.75" hidden="false" customHeight="false" outlineLevel="0" collapsed="false">
      <c r="A127" s="74"/>
      <c r="B127" s="113" t="s">
        <v>42</v>
      </c>
      <c r="C127" s="113"/>
      <c r="D127" s="113"/>
      <c r="E127" s="113"/>
      <c r="F127" s="113"/>
      <c r="G127" s="113"/>
      <c r="H127" s="113"/>
      <c r="I127" s="113"/>
      <c r="J127" s="113"/>
      <c r="K127" s="113"/>
      <c r="L127" s="113"/>
    </row>
    <row r="128" customFormat="false" ht="15.75" hidden="false" customHeight="false" outlineLevel="0" collapsed="false">
      <c r="A128" s="95"/>
      <c r="B128" s="75" t="s">
        <v>86</v>
      </c>
      <c r="C128" s="76" t="n">
        <v>200</v>
      </c>
      <c r="D128" s="32" t="n">
        <v>0</v>
      </c>
      <c r="E128" s="32" t="n">
        <v>0</v>
      </c>
      <c r="F128" s="32" t="n">
        <v>24.4</v>
      </c>
      <c r="G128" s="32" t="n">
        <v>101</v>
      </c>
      <c r="H128" s="31"/>
      <c r="I128" s="32"/>
      <c r="J128" s="32"/>
      <c r="K128" s="32"/>
      <c r="L128" s="32"/>
    </row>
    <row r="129" s="22" customFormat="true" ht="15.75" hidden="false" customHeight="false" outlineLevel="0" collapsed="false">
      <c r="A129" s="66"/>
      <c r="B129" s="63" t="s">
        <v>44</v>
      </c>
      <c r="C129" s="127" t="n">
        <v>100</v>
      </c>
      <c r="D129" s="78" t="n">
        <v>5.5</v>
      </c>
      <c r="E129" s="78" t="n">
        <v>6</v>
      </c>
      <c r="F129" s="78" t="n">
        <v>69</v>
      </c>
      <c r="G129" s="78" t="n">
        <v>350</v>
      </c>
      <c r="H129" s="144"/>
      <c r="I129" s="78"/>
      <c r="J129" s="78"/>
      <c r="K129" s="78"/>
      <c r="L129" s="78"/>
    </row>
    <row r="130" customFormat="false" ht="15.75" hidden="false" customHeight="false" outlineLevel="0" collapsed="false">
      <c r="A130" s="47"/>
      <c r="B130" s="48" t="s">
        <v>32</v>
      </c>
      <c r="C130" s="139" t="n">
        <f aca="false">SUM(C128:C129)</f>
        <v>300</v>
      </c>
      <c r="D130" s="139" t="n">
        <f aca="false">SUM(D128:D129)</f>
        <v>5.5</v>
      </c>
      <c r="E130" s="139" t="n">
        <f aca="false">SUM(E128:E129)</f>
        <v>6</v>
      </c>
      <c r="F130" s="139" t="n">
        <f aca="false">SUM(F128:F129)</f>
        <v>93.4</v>
      </c>
      <c r="G130" s="139" t="n">
        <f aca="false">SUM(G128:G129)</f>
        <v>451</v>
      </c>
      <c r="H130" s="139"/>
      <c r="I130" s="139"/>
      <c r="J130" s="139"/>
      <c r="K130" s="139"/>
      <c r="L130" s="139"/>
    </row>
    <row r="131" customFormat="false" ht="15.75" hidden="false" customHeight="true" outlineLevel="0" collapsed="false">
      <c r="A131" s="50"/>
      <c r="B131" s="131" t="s">
        <v>87</v>
      </c>
      <c r="C131" s="131"/>
      <c r="D131" s="131"/>
      <c r="E131" s="131"/>
      <c r="F131" s="131"/>
      <c r="G131" s="131"/>
      <c r="H131" s="131"/>
      <c r="I131" s="131"/>
      <c r="J131" s="131"/>
      <c r="K131" s="131"/>
      <c r="L131" s="131"/>
    </row>
    <row r="132" customFormat="false" ht="27" hidden="false" customHeight="true" outlineLevel="0" collapsed="false">
      <c r="A132" s="29"/>
      <c r="B132" s="131" t="s">
        <v>61</v>
      </c>
      <c r="C132" s="131"/>
      <c r="D132" s="131"/>
      <c r="E132" s="131"/>
      <c r="F132" s="131"/>
      <c r="G132" s="131"/>
      <c r="H132" s="131"/>
      <c r="I132" s="131"/>
      <c r="J132" s="131"/>
      <c r="K132" s="131"/>
      <c r="L132" s="131"/>
    </row>
    <row r="133" s="22" customFormat="true" ht="27.75" hidden="false" customHeight="true" outlineLevel="0" collapsed="false">
      <c r="A133" s="33" t="n">
        <v>99</v>
      </c>
      <c r="B133" s="54" t="s">
        <v>36</v>
      </c>
      <c r="C133" s="45" t="n">
        <v>120</v>
      </c>
      <c r="D133" s="39" t="n">
        <v>11.1</v>
      </c>
      <c r="E133" s="39" t="n">
        <v>11.5</v>
      </c>
      <c r="F133" s="39" t="n">
        <v>14.8</v>
      </c>
      <c r="G133" s="39" t="n">
        <v>210</v>
      </c>
      <c r="H133" s="45" t="n">
        <v>140</v>
      </c>
      <c r="I133" s="39" t="n">
        <v>13</v>
      </c>
      <c r="J133" s="39" t="n">
        <v>13</v>
      </c>
      <c r="K133" s="39" t="n">
        <v>17.3</v>
      </c>
      <c r="L133" s="39" t="n">
        <v>245</v>
      </c>
    </row>
    <row r="134" s="22" customFormat="true" ht="26.25" hidden="false" customHeight="true" outlineLevel="0" collapsed="false">
      <c r="A134" s="33" t="n">
        <v>8.1</v>
      </c>
      <c r="B134" s="137" t="s">
        <v>81</v>
      </c>
      <c r="C134" s="45" t="n">
        <v>150</v>
      </c>
      <c r="D134" s="46" t="n">
        <v>3.75</v>
      </c>
      <c r="E134" s="46" t="n">
        <v>6</v>
      </c>
      <c r="F134" s="46" t="n">
        <v>37.8</v>
      </c>
      <c r="G134" s="46" t="n">
        <v>150</v>
      </c>
      <c r="H134" s="45" t="n">
        <v>180</v>
      </c>
      <c r="I134" s="46" t="n">
        <v>4.5</v>
      </c>
      <c r="J134" s="46" t="n">
        <v>7.2</v>
      </c>
      <c r="K134" s="46" t="n">
        <v>45.36</v>
      </c>
      <c r="L134" s="46" t="n">
        <v>272</v>
      </c>
    </row>
    <row r="135" s="22" customFormat="true" ht="18.75" hidden="false" customHeight="true" outlineLevel="0" collapsed="false">
      <c r="A135" s="33" t="n">
        <v>302</v>
      </c>
      <c r="B135" s="54" t="s">
        <v>88</v>
      </c>
      <c r="C135" s="42" t="n">
        <v>207</v>
      </c>
      <c r="D135" s="43" t="n">
        <v>0.2</v>
      </c>
      <c r="E135" s="43" t="n">
        <v>0</v>
      </c>
      <c r="F135" s="43" t="n">
        <v>9.3</v>
      </c>
      <c r="G135" s="43" t="n">
        <v>38</v>
      </c>
      <c r="H135" s="42" t="n">
        <v>207</v>
      </c>
      <c r="I135" s="43" t="n">
        <v>0.2</v>
      </c>
      <c r="J135" s="43" t="n">
        <v>0</v>
      </c>
      <c r="K135" s="43" t="n">
        <v>9.3</v>
      </c>
      <c r="L135" s="43" t="n">
        <v>38</v>
      </c>
    </row>
    <row r="136" customFormat="false" ht="15" hidden="false" customHeight="false" outlineLevel="0" collapsed="false">
      <c r="A136" s="145" t="n">
        <v>1.5</v>
      </c>
      <c r="B136" s="146" t="s">
        <v>65</v>
      </c>
      <c r="C136" s="55" t="n">
        <v>30</v>
      </c>
      <c r="D136" s="56" t="n">
        <v>2.4</v>
      </c>
      <c r="E136" s="56" t="n">
        <v>0.3</v>
      </c>
      <c r="F136" s="56" t="n">
        <v>14.5</v>
      </c>
      <c r="G136" s="56" t="n">
        <v>74</v>
      </c>
      <c r="H136" s="45" t="n">
        <v>30</v>
      </c>
      <c r="I136" s="39" t="n">
        <v>2.4</v>
      </c>
      <c r="J136" s="39" t="n">
        <v>0.3</v>
      </c>
      <c r="K136" s="39" t="n">
        <v>14.5</v>
      </c>
      <c r="L136" s="39" t="n">
        <v>74</v>
      </c>
    </row>
    <row r="137" s="22" customFormat="true" ht="29.25" hidden="false" customHeight="false" outlineLevel="0" collapsed="false">
      <c r="A137" s="147"/>
      <c r="B137" s="148" t="s">
        <v>77</v>
      </c>
      <c r="C137" s="70" t="n">
        <v>30</v>
      </c>
      <c r="D137" s="39" t="n">
        <v>4</v>
      </c>
      <c r="E137" s="39" t="n">
        <v>4.9</v>
      </c>
      <c r="F137" s="39" t="n">
        <v>27.2</v>
      </c>
      <c r="G137" s="39" t="n">
        <v>208</v>
      </c>
      <c r="H137" s="45"/>
      <c r="I137" s="39"/>
      <c r="J137" s="39"/>
      <c r="K137" s="39"/>
      <c r="L137" s="39"/>
    </row>
    <row r="138" s="22" customFormat="true" ht="15" hidden="false" customHeight="false" outlineLevel="0" collapsed="false">
      <c r="A138" s="71"/>
      <c r="B138" s="110" t="s">
        <v>72</v>
      </c>
      <c r="C138" s="120"/>
      <c r="D138" s="149"/>
      <c r="E138" s="149"/>
      <c r="F138" s="149"/>
      <c r="G138" s="149"/>
      <c r="H138" s="45" t="n">
        <v>27</v>
      </c>
      <c r="I138" s="39" t="n">
        <v>2.6</v>
      </c>
      <c r="J138" s="39" t="n">
        <v>6.8</v>
      </c>
      <c r="K138" s="39" t="n">
        <v>25.2</v>
      </c>
      <c r="L138" s="39" t="n">
        <v>135</v>
      </c>
    </row>
    <row r="139" customFormat="false" ht="15.75" hidden="false" customHeight="false" outlineLevel="0" collapsed="false">
      <c r="A139" s="47"/>
      <c r="B139" s="48" t="s">
        <v>32</v>
      </c>
      <c r="C139" s="122" t="n">
        <f aca="false">SUM(C133:C138)</f>
        <v>537</v>
      </c>
      <c r="D139" s="122" t="n">
        <f aca="false">SUM(D133:D138)</f>
        <v>21.45</v>
      </c>
      <c r="E139" s="122" t="n">
        <f aca="false">SUM(E133:E138)</f>
        <v>22.7</v>
      </c>
      <c r="F139" s="122" t="n">
        <f aca="false">SUM(F133:F138)</f>
        <v>103.6</v>
      </c>
      <c r="G139" s="122" t="n">
        <f aca="false">SUM(G133:G138)</f>
        <v>680</v>
      </c>
      <c r="H139" s="122" t="n">
        <f aca="false">SUM(H133:H138)</f>
        <v>584</v>
      </c>
      <c r="I139" s="122" t="n">
        <f aca="false">SUM(I133:I138)</f>
        <v>22.7</v>
      </c>
      <c r="J139" s="122" t="n">
        <f aca="false">SUM(J133:J138)</f>
        <v>27.3</v>
      </c>
      <c r="K139" s="122" t="n">
        <f aca="false">SUM(K133:K138)</f>
        <v>111.66</v>
      </c>
      <c r="L139" s="122" t="n">
        <f aca="false">SUM(L133:L138)</f>
        <v>764</v>
      </c>
    </row>
    <row r="140" customFormat="false" ht="15.75" hidden="false" customHeight="false" outlineLevel="0" collapsed="false">
      <c r="A140" s="112"/>
      <c r="B140" s="113" t="s">
        <v>33</v>
      </c>
      <c r="C140" s="113"/>
      <c r="D140" s="113"/>
      <c r="E140" s="113"/>
      <c r="F140" s="113"/>
      <c r="G140" s="113"/>
      <c r="H140" s="113"/>
      <c r="I140" s="113"/>
      <c r="J140" s="113"/>
      <c r="K140" s="113"/>
      <c r="L140" s="113"/>
    </row>
    <row r="141" s="22" customFormat="true" ht="24" hidden="false" customHeight="true" outlineLevel="0" collapsed="false">
      <c r="A141" s="52" t="n">
        <v>47</v>
      </c>
      <c r="B141" s="86" t="s">
        <v>53</v>
      </c>
      <c r="C141" s="87" t="n">
        <v>60</v>
      </c>
      <c r="D141" s="88" t="n">
        <v>1.1</v>
      </c>
      <c r="E141" s="88" t="n">
        <v>4.8</v>
      </c>
      <c r="F141" s="88" t="n">
        <v>5.9</v>
      </c>
      <c r="G141" s="88" t="n">
        <v>73</v>
      </c>
      <c r="H141" s="89" t="n">
        <v>100</v>
      </c>
      <c r="I141" s="90" t="n">
        <v>1.8</v>
      </c>
      <c r="J141" s="90" t="n">
        <v>7.9</v>
      </c>
      <c r="K141" s="90" t="n">
        <v>9.9</v>
      </c>
      <c r="L141" s="90" t="n">
        <v>122</v>
      </c>
    </row>
    <row r="142" s="22" customFormat="true" ht="19.5" hidden="false" customHeight="false" outlineLevel="0" collapsed="false">
      <c r="A142" s="33" t="n">
        <v>65</v>
      </c>
      <c r="B142" s="54" t="s">
        <v>89</v>
      </c>
      <c r="C142" s="42" t="n">
        <v>275</v>
      </c>
      <c r="D142" s="60" t="n">
        <v>16.4</v>
      </c>
      <c r="E142" s="60" t="n">
        <v>13.6</v>
      </c>
      <c r="F142" s="60" t="n">
        <v>31.3</v>
      </c>
      <c r="G142" s="60" t="n">
        <v>325</v>
      </c>
      <c r="H142" s="42" t="n">
        <v>310</v>
      </c>
      <c r="I142" s="60" t="n">
        <v>17.8</v>
      </c>
      <c r="J142" s="60" t="n">
        <v>14.8</v>
      </c>
      <c r="K142" s="60" t="n">
        <v>34</v>
      </c>
      <c r="L142" s="60" t="n">
        <v>354</v>
      </c>
    </row>
    <row r="143" customFormat="false" ht="15.75" hidden="false" customHeight="false" outlineLevel="0" collapsed="false">
      <c r="A143" s="33" t="n">
        <v>98</v>
      </c>
      <c r="B143" s="57" t="s">
        <v>90</v>
      </c>
      <c r="C143" s="58" t="n">
        <v>170</v>
      </c>
      <c r="D143" s="46" t="n">
        <v>16.45</v>
      </c>
      <c r="E143" s="46" t="n">
        <v>16.61</v>
      </c>
      <c r="F143" s="46" t="n">
        <v>14.91</v>
      </c>
      <c r="G143" s="46" t="n">
        <v>279</v>
      </c>
      <c r="H143" s="58" t="n">
        <v>210</v>
      </c>
      <c r="I143" s="46" t="n">
        <v>19.93</v>
      </c>
      <c r="J143" s="46" t="n">
        <v>20.13</v>
      </c>
      <c r="K143" s="46" t="n">
        <v>18.07</v>
      </c>
      <c r="L143" s="46" t="n">
        <v>339</v>
      </c>
    </row>
    <row r="144" customFormat="false" ht="15.75" hidden="false" customHeight="false" outlineLevel="0" collapsed="false">
      <c r="A144" s="62"/>
      <c r="B144" s="75" t="s">
        <v>86</v>
      </c>
      <c r="C144" s="76" t="n">
        <v>200</v>
      </c>
      <c r="D144" s="32" t="n">
        <v>0</v>
      </c>
      <c r="E144" s="32" t="n">
        <v>0</v>
      </c>
      <c r="F144" s="32" t="n">
        <v>24.4</v>
      </c>
      <c r="G144" s="32" t="n">
        <v>101</v>
      </c>
      <c r="H144" s="32" t="n">
        <v>200</v>
      </c>
      <c r="I144" s="32" t="n">
        <v>0</v>
      </c>
      <c r="J144" s="32" t="n">
        <v>0</v>
      </c>
      <c r="K144" s="32" t="n">
        <v>24.4</v>
      </c>
      <c r="L144" s="32" t="n">
        <v>101</v>
      </c>
    </row>
    <row r="145" customFormat="false" ht="15.75" hidden="false" customHeight="false" outlineLevel="0" collapsed="false">
      <c r="A145" s="62" t="n">
        <v>1.6</v>
      </c>
      <c r="B145" s="97" t="s">
        <v>39</v>
      </c>
      <c r="C145" s="64" t="n">
        <v>60</v>
      </c>
      <c r="D145" s="65" t="n">
        <v>3.96</v>
      </c>
      <c r="E145" s="65" t="n">
        <v>0.72</v>
      </c>
      <c r="F145" s="65" t="n">
        <v>20</v>
      </c>
      <c r="G145" s="65" t="n">
        <v>116</v>
      </c>
      <c r="H145" s="64" t="n">
        <v>60</v>
      </c>
      <c r="I145" s="65" t="n">
        <v>3.96</v>
      </c>
      <c r="J145" s="65" t="n">
        <v>0.72</v>
      </c>
      <c r="K145" s="65" t="n">
        <v>20</v>
      </c>
      <c r="L145" s="65" t="n">
        <v>116</v>
      </c>
    </row>
    <row r="146" customFormat="false" ht="15.75" hidden="false" customHeight="false" outlineLevel="0" collapsed="false">
      <c r="A146" s="47"/>
      <c r="B146" s="48" t="s">
        <v>32</v>
      </c>
      <c r="C146" s="122" t="n">
        <f aca="false">SUM(C141:C145)</f>
        <v>765</v>
      </c>
      <c r="D146" s="122" t="n">
        <f aca="false">SUM(D141:D145)</f>
        <v>37.91</v>
      </c>
      <c r="E146" s="122" t="n">
        <f aca="false">SUM(E141:E145)</f>
        <v>35.73</v>
      </c>
      <c r="F146" s="122" t="n">
        <f aca="false">SUM(F141:F145)</f>
        <v>96.51</v>
      </c>
      <c r="G146" s="122" t="n">
        <f aca="false">SUM(G141:G145)</f>
        <v>894</v>
      </c>
      <c r="H146" s="122" t="n">
        <f aca="false">SUM(H141:H145)</f>
        <v>880</v>
      </c>
      <c r="I146" s="122" t="n">
        <f aca="false">SUM(I141:I145)</f>
        <v>43.49</v>
      </c>
      <c r="J146" s="122" t="n">
        <f aca="false">SUM(J141:J145)</f>
        <v>43.55</v>
      </c>
      <c r="K146" s="122" t="n">
        <f aca="false">SUM(K141:K145)</f>
        <v>106.37</v>
      </c>
      <c r="L146" s="122" t="n">
        <f aca="false">SUM(L141:L145)</f>
        <v>1032</v>
      </c>
      <c r="Q146" s="150"/>
    </row>
    <row r="147" customFormat="false" ht="18" hidden="false" customHeight="true" outlineLevel="0" collapsed="false">
      <c r="A147" s="74"/>
      <c r="B147" s="113" t="s">
        <v>42</v>
      </c>
      <c r="C147" s="113"/>
      <c r="D147" s="113"/>
      <c r="E147" s="113"/>
      <c r="F147" s="113"/>
      <c r="G147" s="113"/>
      <c r="H147" s="113"/>
      <c r="I147" s="113"/>
      <c r="J147" s="113"/>
      <c r="K147" s="113"/>
      <c r="L147" s="113"/>
    </row>
    <row r="148" customFormat="false" ht="15.75" hidden="false" customHeight="false" outlineLevel="0" collapsed="false">
      <c r="A148" s="62"/>
      <c r="B148" s="151" t="s">
        <v>91</v>
      </c>
      <c r="C148" s="76" t="s">
        <v>92</v>
      </c>
      <c r="D148" s="32"/>
      <c r="E148" s="32"/>
      <c r="F148" s="32"/>
      <c r="G148" s="32"/>
      <c r="H148" s="76"/>
      <c r="I148" s="88"/>
      <c r="J148" s="88"/>
      <c r="K148" s="88"/>
      <c r="L148" s="88"/>
    </row>
    <row r="149" customFormat="false" ht="15.75" hidden="false" customHeight="false" outlineLevel="0" collapsed="false">
      <c r="A149" s="71"/>
      <c r="B149" s="54" t="s">
        <v>49</v>
      </c>
      <c r="C149" s="45" t="n">
        <v>35</v>
      </c>
      <c r="D149" s="46" t="n">
        <v>2.6</v>
      </c>
      <c r="E149" s="46" t="n">
        <v>1.01</v>
      </c>
      <c r="F149" s="46" t="n">
        <v>17.8</v>
      </c>
      <c r="G149" s="46" t="n">
        <v>92.4</v>
      </c>
      <c r="H149" s="77"/>
      <c r="I149" s="78"/>
      <c r="J149" s="78"/>
      <c r="K149" s="78"/>
      <c r="L149" s="78"/>
    </row>
    <row r="150" customFormat="false" ht="15" hidden="false" customHeight="false" outlineLevel="0" collapsed="false">
      <c r="A150" s="47"/>
      <c r="B150" s="152" t="s">
        <v>93</v>
      </c>
      <c r="C150" s="120" t="n">
        <v>20</v>
      </c>
      <c r="D150" s="120" t="n">
        <v>5.8</v>
      </c>
      <c r="E150" s="149" t="n">
        <v>7.4</v>
      </c>
      <c r="F150" s="149" t="n">
        <v>0</v>
      </c>
      <c r="G150" s="149" t="n">
        <v>91</v>
      </c>
      <c r="H150" s="120"/>
      <c r="I150" s="149"/>
      <c r="J150" s="149"/>
      <c r="K150" s="149"/>
      <c r="L150" s="149"/>
    </row>
    <row r="151" s="22" customFormat="true" ht="15.75" hidden="false" customHeight="false" outlineLevel="0" collapsed="false">
      <c r="A151" s="153"/>
      <c r="B151" s="63" t="s">
        <v>94</v>
      </c>
      <c r="C151" s="127" t="n">
        <v>50</v>
      </c>
      <c r="D151" s="78" t="n">
        <v>1.8</v>
      </c>
      <c r="E151" s="78" t="n">
        <v>13</v>
      </c>
      <c r="F151" s="78" t="n">
        <v>34</v>
      </c>
      <c r="G151" s="78" t="n">
        <v>260</v>
      </c>
      <c r="H151" s="120"/>
      <c r="I151" s="149"/>
      <c r="J151" s="149"/>
      <c r="K151" s="149"/>
      <c r="L151" s="149"/>
    </row>
    <row r="152" customFormat="false" ht="15.75" hidden="false" customHeight="false" outlineLevel="0" collapsed="false">
      <c r="A152" s="62" t="n">
        <v>300</v>
      </c>
      <c r="B152" s="44" t="s">
        <v>28</v>
      </c>
      <c r="C152" s="38" t="n">
        <v>200</v>
      </c>
      <c r="D152" s="39" t="n">
        <v>0.2</v>
      </c>
      <c r="E152" s="39" t="n">
        <v>0</v>
      </c>
      <c r="F152" s="39" t="n">
        <v>9.1</v>
      </c>
      <c r="G152" s="39" t="n">
        <v>36</v>
      </c>
      <c r="H152" s="39"/>
      <c r="I152" s="139"/>
      <c r="J152" s="139"/>
      <c r="K152" s="139"/>
      <c r="L152" s="139"/>
    </row>
    <row r="153" customFormat="false" ht="15.75" hidden="false" customHeight="true" outlineLevel="0" collapsed="false">
      <c r="A153" s="47"/>
      <c r="B153" s="154" t="s">
        <v>32</v>
      </c>
      <c r="C153" s="155" t="n">
        <f aca="false">SUM(C149:C152)</f>
        <v>305</v>
      </c>
      <c r="D153" s="123" t="n">
        <f aca="false">SUM(D149:D152)</f>
        <v>10.4</v>
      </c>
      <c r="E153" s="123" t="n">
        <f aca="false">SUM(E149:E152)</f>
        <v>21.41</v>
      </c>
      <c r="F153" s="123" t="n">
        <f aca="false">SUM(F149:F152)</f>
        <v>60.9</v>
      </c>
      <c r="G153" s="123" t="n">
        <f aca="false">SUM(G149:G152)</f>
        <v>479.4</v>
      </c>
      <c r="H153" s="56"/>
      <c r="I153" s="125"/>
      <c r="J153" s="125"/>
      <c r="K153" s="125"/>
      <c r="L153" s="125"/>
    </row>
    <row r="154" customFormat="false" ht="15.75" hidden="false" customHeight="true" outlineLevel="0" collapsed="false">
      <c r="A154" s="50"/>
      <c r="B154" s="131" t="s">
        <v>95</v>
      </c>
      <c r="C154" s="131"/>
      <c r="D154" s="131"/>
      <c r="E154" s="131"/>
      <c r="F154" s="131"/>
      <c r="G154" s="131"/>
      <c r="H154" s="131"/>
      <c r="I154" s="131"/>
      <c r="J154" s="131"/>
      <c r="K154" s="131"/>
      <c r="L154" s="131"/>
    </row>
    <row r="155" s="22" customFormat="true" ht="15" hidden="false" customHeight="true" outlineLevel="0" collapsed="false">
      <c r="A155" s="29"/>
      <c r="B155" s="140" t="s">
        <v>61</v>
      </c>
      <c r="C155" s="140"/>
      <c r="D155" s="140"/>
      <c r="E155" s="140"/>
      <c r="F155" s="140"/>
      <c r="G155" s="140"/>
      <c r="H155" s="140"/>
      <c r="I155" s="140"/>
      <c r="J155" s="140"/>
      <c r="K155" s="140"/>
      <c r="L155" s="140"/>
    </row>
    <row r="156" s="22" customFormat="true" ht="24.75" hidden="false" customHeight="true" outlineLevel="0" collapsed="false">
      <c r="A156" s="33" t="n">
        <v>138</v>
      </c>
      <c r="B156" s="156" t="s">
        <v>96</v>
      </c>
      <c r="C156" s="59" t="n">
        <v>200</v>
      </c>
      <c r="D156" s="43" t="n">
        <v>19.1</v>
      </c>
      <c r="E156" s="43" t="n">
        <v>23</v>
      </c>
      <c r="F156" s="43" t="n">
        <v>34</v>
      </c>
      <c r="G156" s="43" t="n">
        <v>426</v>
      </c>
      <c r="H156" s="59" t="n">
        <v>300</v>
      </c>
      <c r="I156" s="43" t="n">
        <v>28.7</v>
      </c>
      <c r="J156" s="43" t="n">
        <v>34.5</v>
      </c>
      <c r="K156" s="43" t="n">
        <v>50.9</v>
      </c>
      <c r="L156" s="43" t="n">
        <v>639</v>
      </c>
    </row>
    <row r="157" customFormat="false" ht="30" hidden="false" customHeight="true" outlineLevel="0" collapsed="false">
      <c r="A157" s="157"/>
      <c r="B157" s="54" t="s">
        <v>52</v>
      </c>
      <c r="C157" s="82" t="n">
        <v>100</v>
      </c>
      <c r="D157" s="83" t="n">
        <v>2.7</v>
      </c>
      <c r="E157" s="83" t="n">
        <v>0.1</v>
      </c>
      <c r="F157" s="83" t="n">
        <v>16</v>
      </c>
      <c r="G157" s="83" t="n">
        <v>75</v>
      </c>
      <c r="H157" s="82"/>
      <c r="I157" s="83"/>
      <c r="J157" s="83"/>
      <c r="K157" s="83"/>
      <c r="L157" s="83"/>
      <c r="O157" s="133"/>
    </row>
    <row r="158" s="22" customFormat="true" ht="30" hidden="false" customHeight="true" outlineLevel="0" collapsed="false">
      <c r="A158" s="158"/>
      <c r="B158" s="44" t="s">
        <v>31</v>
      </c>
      <c r="C158" s="45"/>
      <c r="D158" s="46"/>
      <c r="E158" s="46"/>
      <c r="F158" s="46"/>
      <c r="G158" s="46"/>
      <c r="H158" s="45" t="n">
        <v>200</v>
      </c>
      <c r="I158" s="46" t="n">
        <v>1</v>
      </c>
      <c r="J158" s="46" t="n">
        <v>0</v>
      </c>
      <c r="K158" s="46" t="n">
        <v>24.4</v>
      </c>
      <c r="L158" s="46" t="n">
        <v>102</v>
      </c>
      <c r="O158" s="133"/>
    </row>
    <row r="159" customFormat="false" ht="22.5" hidden="false" customHeight="true" outlineLevel="0" collapsed="false">
      <c r="A159" s="33" t="n">
        <v>300</v>
      </c>
      <c r="B159" s="54" t="s">
        <v>28</v>
      </c>
      <c r="C159" s="38" t="n">
        <v>200</v>
      </c>
      <c r="D159" s="39" t="n">
        <v>0.2</v>
      </c>
      <c r="E159" s="39" t="n">
        <v>0</v>
      </c>
      <c r="F159" s="39" t="n">
        <v>9.1</v>
      </c>
      <c r="G159" s="39" t="n">
        <v>36</v>
      </c>
      <c r="H159" s="38" t="n">
        <v>200</v>
      </c>
      <c r="I159" s="39" t="n">
        <v>0.2</v>
      </c>
      <c r="J159" s="39" t="n">
        <v>0</v>
      </c>
      <c r="K159" s="39" t="n">
        <v>9.1</v>
      </c>
      <c r="L159" s="39" t="n">
        <v>36</v>
      </c>
    </row>
    <row r="160" customFormat="false" ht="15" hidden="false" customHeight="false" outlineLevel="0" collapsed="false">
      <c r="A160" s="40" t="n">
        <v>1.5</v>
      </c>
      <c r="B160" s="41" t="s">
        <v>29</v>
      </c>
      <c r="C160" s="42" t="n">
        <v>30</v>
      </c>
      <c r="D160" s="43" t="n">
        <v>2.4</v>
      </c>
      <c r="E160" s="43" t="n">
        <v>0.3</v>
      </c>
      <c r="F160" s="43" t="n">
        <v>14.5</v>
      </c>
      <c r="G160" s="43" t="n">
        <v>74</v>
      </c>
      <c r="H160" s="42" t="n">
        <v>30</v>
      </c>
      <c r="I160" s="43" t="n">
        <v>2.4</v>
      </c>
      <c r="J160" s="43" t="n">
        <v>0.3</v>
      </c>
      <c r="K160" s="43" t="n">
        <v>14.5</v>
      </c>
      <c r="L160" s="43" t="n">
        <v>74</v>
      </c>
    </row>
    <row r="161" customFormat="false" ht="15.75" hidden="false" customHeight="false" outlineLevel="0" collapsed="false">
      <c r="A161" s="71"/>
      <c r="B161" s="97" t="s">
        <v>59</v>
      </c>
      <c r="C161" s="64" t="n">
        <v>20</v>
      </c>
      <c r="D161" s="83" t="n">
        <v>1.65</v>
      </c>
      <c r="E161" s="83" t="n">
        <v>1.95</v>
      </c>
      <c r="F161" s="83" t="n">
        <v>10.5</v>
      </c>
      <c r="G161" s="83" t="n">
        <v>63.3</v>
      </c>
      <c r="H161" s="64" t="n">
        <v>23</v>
      </c>
      <c r="I161" s="83" t="n">
        <v>1.75</v>
      </c>
      <c r="J161" s="83" t="n">
        <v>2.05</v>
      </c>
      <c r="K161" s="83" t="n">
        <v>12.5</v>
      </c>
      <c r="L161" s="83" t="n">
        <v>67</v>
      </c>
    </row>
    <row r="162" customFormat="false" ht="15.75" hidden="false" customHeight="false" outlineLevel="0" collapsed="false">
      <c r="A162" s="47"/>
      <c r="B162" s="159" t="s">
        <v>32</v>
      </c>
      <c r="C162" s="122" t="n">
        <f aca="false">SUM(C156:C161)</f>
        <v>550</v>
      </c>
      <c r="D162" s="122" t="n">
        <f aca="false">SUM(D156:D161)</f>
        <v>26.05</v>
      </c>
      <c r="E162" s="122" t="n">
        <f aca="false">SUM(E156:E161)</f>
        <v>25.35</v>
      </c>
      <c r="F162" s="122" t="n">
        <f aca="false">SUM(F156:F161)</f>
        <v>84.1</v>
      </c>
      <c r="G162" s="122" t="n">
        <f aca="false">SUM(G156:G161)</f>
        <v>674.3</v>
      </c>
      <c r="H162" s="122" t="n">
        <f aca="false">SUM(H156:H161)</f>
        <v>753</v>
      </c>
      <c r="I162" s="122" t="n">
        <f aca="false">SUM(I156:I161)</f>
        <v>34.05</v>
      </c>
      <c r="J162" s="122" t="n">
        <f aca="false">SUM(J156:J161)</f>
        <v>36.85</v>
      </c>
      <c r="K162" s="122" t="n">
        <f aca="false">SUM(K156:K161)</f>
        <v>111.4</v>
      </c>
      <c r="L162" s="122" t="n">
        <f aca="false">SUM(L156:L161)</f>
        <v>918</v>
      </c>
    </row>
    <row r="163" customFormat="false" ht="24" hidden="false" customHeight="true" outlineLevel="0" collapsed="false">
      <c r="A163" s="112"/>
      <c r="B163" s="131" t="s">
        <v>33</v>
      </c>
      <c r="C163" s="131"/>
      <c r="D163" s="131"/>
      <c r="E163" s="131"/>
      <c r="F163" s="131"/>
      <c r="G163" s="131"/>
      <c r="H163" s="131"/>
      <c r="I163" s="131"/>
      <c r="J163" s="131"/>
      <c r="K163" s="131"/>
      <c r="L163" s="131"/>
    </row>
    <row r="164" s="22" customFormat="true" ht="24" hidden="false" customHeight="true" outlineLevel="0" collapsed="false">
      <c r="A164" s="52" t="n">
        <v>47</v>
      </c>
      <c r="B164" s="86" t="s">
        <v>53</v>
      </c>
      <c r="C164" s="87" t="n">
        <v>60</v>
      </c>
      <c r="D164" s="88" t="n">
        <v>1.1</v>
      </c>
      <c r="E164" s="88" t="n">
        <v>4.8</v>
      </c>
      <c r="F164" s="88" t="n">
        <v>5.9</v>
      </c>
      <c r="G164" s="88" t="n">
        <v>73</v>
      </c>
      <c r="H164" s="89" t="n">
        <v>100</v>
      </c>
      <c r="I164" s="90" t="n">
        <v>1.8</v>
      </c>
      <c r="J164" s="90" t="n">
        <v>7.9</v>
      </c>
      <c r="K164" s="90" t="n">
        <v>9.9</v>
      </c>
      <c r="L164" s="90" t="n">
        <v>122</v>
      </c>
    </row>
    <row r="165" s="22" customFormat="true" ht="24" hidden="false" customHeight="true" outlineLevel="0" collapsed="false">
      <c r="A165" s="33" t="n">
        <v>56</v>
      </c>
      <c r="B165" s="75" t="s">
        <v>97</v>
      </c>
      <c r="C165" s="87" t="n">
        <v>250</v>
      </c>
      <c r="D165" s="88" t="n">
        <v>2.4</v>
      </c>
      <c r="E165" s="88" t="n">
        <v>5.7</v>
      </c>
      <c r="F165" s="88" t="n">
        <v>15.7</v>
      </c>
      <c r="G165" s="88" t="n">
        <v>130</v>
      </c>
      <c r="H165" s="160"/>
      <c r="I165" s="90"/>
      <c r="J165" s="90"/>
      <c r="K165" s="90"/>
      <c r="L165" s="90"/>
    </row>
    <row r="166" s="22" customFormat="true" ht="30.75" hidden="false" customHeight="true" outlineLevel="0" collapsed="false">
      <c r="A166" s="33" t="n">
        <v>56</v>
      </c>
      <c r="B166" s="75" t="s">
        <v>98</v>
      </c>
      <c r="C166" s="161"/>
      <c r="D166" s="32"/>
      <c r="E166" s="32"/>
      <c r="F166" s="32"/>
      <c r="G166" s="32"/>
      <c r="H166" s="161" t="n">
        <v>290</v>
      </c>
      <c r="I166" s="32" t="n">
        <v>12.9</v>
      </c>
      <c r="J166" s="32" t="n">
        <v>15.5</v>
      </c>
      <c r="K166" s="32" t="n">
        <v>15.8</v>
      </c>
      <c r="L166" s="32" t="n">
        <v>261</v>
      </c>
      <c r="O166" s="133"/>
    </row>
    <row r="167" customFormat="false" ht="21" hidden="false" customHeight="true" outlineLevel="0" collapsed="false">
      <c r="A167" s="162" t="n">
        <v>94</v>
      </c>
      <c r="B167" s="54" t="s">
        <v>99</v>
      </c>
      <c r="C167" s="59" t="n">
        <v>90</v>
      </c>
      <c r="D167" s="60" t="n">
        <v>14.6</v>
      </c>
      <c r="E167" s="60" t="n">
        <v>13.6</v>
      </c>
      <c r="F167" s="60" t="n">
        <v>1.9</v>
      </c>
      <c r="G167" s="60" t="n">
        <v>189</v>
      </c>
      <c r="H167" s="59" t="n">
        <v>100</v>
      </c>
      <c r="I167" s="43" t="n">
        <v>16.2</v>
      </c>
      <c r="J167" s="43" t="n">
        <v>15.1</v>
      </c>
      <c r="K167" s="43" t="n">
        <v>2.1</v>
      </c>
      <c r="L167" s="43" t="n">
        <v>210</v>
      </c>
    </row>
    <row r="168" customFormat="false" ht="21" hidden="false" customHeight="true" outlineLevel="0" collapsed="false">
      <c r="A168" s="33" t="n">
        <v>227</v>
      </c>
      <c r="B168" s="57" t="s">
        <v>37</v>
      </c>
      <c r="C168" s="58" t="n">
        <v>150</v>
      </c>
      <c r="D168" s="46" t="n">
        <v>5.42</v>
      </c>
      <c r="E168" s="46" t="n">
        <v>3.67</v>
      </c>
      <c r="F168" s="46" t="n">
        <v>33.33</v>
      </c>
      <c r="G168" s="46" t="n">
        <v>186</v>
      </c>
      <c r="H168" s="59" t="n">
        <v>180</v>
      </c>
      <c r="I168" s="60" t="s">
        <v>100</v>
      </c>
      <c r="J168" s="60" t="n">
        <v>4.4</v>
      </c>
      <c r="K168" s="60" t="n">
        <v>40</v>
      </c>
      <c r="L168" s="60" t="n">
        <v>223</v>
      </c>
      <c r="N168" s="133"/>
    </row>
    <row r="169" customFormat="false" ht="15" hidden="false" customHeight="false" outlineLevel="0" collapsed="false">
      <c r="A169" s="33" t="n">
        <v>300</v>
      </c>
      <c r="B169" s="54" t="s">
        <v>28</v>
      </c>
      <c r="C169" s="38" t="n">
        <v>200</v>
      </c>
      <c r="D169" s="39" t="n">
        <v>0.2</v>
      </c>
      <c r="E169" s="39" t="n">
        <v>0</v>
      </c>
      <c r="F169" s="39" t="n">
        <v>9.1</v>
      </c>
      <c r="G169" s="39" t="n">
        <v>36</v>
      </c>
      <c r="H169" s="38" t="n">
        <v>200</v>
      </c>
      <c r="I169" s="39" t="n">
        <v>0.2</v>
      </c>
      <c r="J169" s="39" t="n">
        <v>0</v>
      </c>
      <c r="K169" s="39" t="n">
        <v>9.1</v>
      </c>
      <c r="L169" s="39" t="n">
        <v>36</v>
      </c>
    </row>
    <row r="170" customFormat="false" ht="15.75" hidden="false" customHeight="false" outlineLevel="0" collapsed="false">
      <c r="A170" s="62" t="n">
        <v>1.6</v>
      </c>
      <c r="B170" s="97" t="s">
        <v>39</v>
      </c>
      <c r="C170" s="64" t="n">
        <v>60</v>
      </c>
      <c r="D170" s="65" t="n">
        <v>3.96</v>
      </c>
      <c r="E170" s="65" t="n">
        <v>0.72</v>
      </c>
      <c r="F170" s="65" t="n">
        <v>20</v>
      </c>
      <c r="G170" s="65" t="n">
        <v>116</v>
      </c>
      <c r="H170" s="64" t="n">
        <v>60</v>
      </c>
      <c r="I170" s="65" t="n">
        <v>3.96</v>
      </c>
      <c r="J170" s="65" t="n">
        <v>0.72</v>
      </c>
      <c r="K170" s="65" t="n">
        <v>20</v>
      </c>
      <c r="L170" s="65" t="n">
        <v>116</v>
      </c>
      <c r="N170" s="133"/>
    </row>
    <row r="171" customFormat="false" ht="15.75" hidden="false" customHeight="false" outlineLevel="0" collapsed="false">
      <c r="A171" s="47"/>
      <c r="B171" s="159" t="s">
        <v>32</v>
      </c>
      <c r="C171" s="122" t="n">
        <f aca="false">SUM(C164:C170)</f>
        <v>810</v>
      </c>
      <c r="D171" s="122" t="n">
        <f aca="false">SUM(D164:D170)</f>
        <v>27.68</v>
      </c>
      <c r="E171" s="122" t="n">
        <f aca="false">SUM(E164:E170)</f>
        <v>28.49</v>
      </c>
      <c r="F171" s="122" t="n">
        <f aca="false">SUM(F164:F170)</f>
        <v>85.93</v>
      </c>
      <c r="G171" s="122" t="n">
        <f aca="false">SUM(G164:G170)</f>
        <v>730</v>
      </c>
      <c r="H171" s="122" t="n">
        <f aca="false">SUM(H164:H170)</f>
        <v>930</v>
      </c>
      <c r="I171" s="122" t="n">
        <f aca="false">SUM(I164:I170)</f>
        <v>35.06</v>
      </c>
      <c r="J171" s="122" t="n">
        <f aca="false">SUM(J164:J170)</f>
        <v>43.62</v>
      </c>
      <c r="K171" s="122" t="n">
        <f aca="false">SUM(K164:K170)</f>
        <v>96.9</v>
      </c>
      <c r="L171" s="122" t="n">
        <f aca="false">SUM(L164:L170)</f>
        <v>968</v>
      </c>
    </row>
    <row r="172" s="22" customFormat="true" ht="15.75" hidden="false" customHeight="true" outlineLevel="0" collapsed="false">
      <c r="A172" s="112"/>
      <c r="B172" s="131" t="s">
        <v>40</v>
      </c>
      <c r="C172" s="131"/>
      <c r="D172" s="131"/>
      <c r="E172" s="131"/>
      <c r="F172" s="131"/>
      <c r="G172" s="131"/>
      <c r="H172" s="131"/>
      <c r="I172" s="131"/>
      <c r="J172" s="131"/>
      <c r="K172" s="131"/>
      <c r="L172" s="131"/>
    </row>
    <row r="173" s="22" customFormat="true" ht="15.75" hidden="false" customHeight="false" outlineLevel="0" collapsed="false">
      <c r="A173" s="52" t="n">
        <v>47</v>
      </c>
      <c r="B173" s="86" t="s">
        <v>53</v>
      </c>
      <c r="C173" s="87"/>
      <c r="D173" s="88"/>
      <c r="E173" s="88"/>
      <c r="F173" s="88"/>
      <c r="G173" s="88"/>
      <c r="H173" s="89" t="n">
        <v>100</v>
      </c>
      <c r="I173" s="90" t="n">
        <v>1.8</v>
      </c>
      <c r="J173" s="90" t="n">
        <v>7.9</v>
      </c>
      <c r="K173" s="90" t="n">
        <v>9.9</v>
      </c>
      <c r="L173" s="90" t="n">
        <v>122</v>
      </c>
    </row>
    <row r="174" s="22" customFormat="true" ht="29.25" hidden="false" customHeight="false" outlineLevel="0" collapsed="false">
      <c r="A174" s="33" t="n">
        <v>56</v>
      </c>
      <c r="B174" s="75" t="s">
        <v>98</v>
      </c>
      <c r="C174" s="161"/>
      <c r="D174" s="32"/>
      <c r="E174" s="32"/>
      <c r="F174" s="32"/>
      <c r="G174" s="32"/>
      <c r="H174" s="161" t="n">
        <v>290</v>
      </c>
      <c r="I174" s="32" t="n">
        <v>12.9</v>
      </c>
      <c r="J174" s="32" t="n">
        <v>15.5</v>
      </c>
      <c r="K174" s="32" t="n">
        <v>15.8</v>
      </c>
      <c r="L174" s="32" t="n">
        <v>261</v>
      </c>
    </row>
    <row r="175" s="22" customFormat="true" ht="19.5" hidden="false" customHeight="false" outlineLevel="0" collapsed="false">
      <c r="A175" s="162" t="n">
        <v>94</v>
      </c>
      <c r="B175" s="54" t="s">
        <v>99</v>
      </c>
      <c r="C175" s="123"/>
      <c r="D175" s="123"/>
      <c r="E175" s="123"/>
      <c r="F175" s="123"/>
      <c r="G175" s="123"/>
      <c r="H175" s="59" t="n">
        <v>100</v>
      </c>
      <c r="I175" s="43" t="n">
        <v>16.2</v>
      </c>
      <c r="J175" s="43" t="n">
        <v>15.1</v>
      </c>
      <c r="K175" s="43" t="n">
        <v>2.1</v>
      </c>
      <c r="L175" s="43" t="n">
        <v>210</v>
      </c>
    </row>
    <row r="176" s="22" customFormat="true" ht="15" hidden="false" customHeight="false" outlineLevel="0" collapsed="false">
      <c r="A176" s="33" t="n">
        <v>178</v>
      </c>
      <c r="B176" s="54" t="s">
        <v>70</v>
      </c>
      <c r="C176" s="123"/>
      <c r="D176" s="123"/>
      <c r="E176" s="123"/>
      <c r="F176" s="123"/>
      <c r="G176" s="123"/>
      <c r="H176" s="38" t="n">
        <v>180</v>
      </c>
      <c r="I176" s="46" t="n">
        <v>18.1</v>
      </c>
      <c r="J176" s="46" t="n">
        <v>5.9</v>
      </c>
      <c r="K176" s="46" t="n">
        <v>42.5</v>
      </c>
      <c r="L176" s="46" t="n">
        <v>318</v>
      </c>
    </row>
    <row r="177" s="22" customFormat="true" ht="15" hidden="false" customHeight="false" outlineLevel="0" collapsed="false">
      <c r="A177" s="33" t="n">
        <v>300</v>
      </c>
      <c r="B177" s="54" t="s">
        <v>28</v>
      </c>
      <c r="C177" s="123"/>
      <c r="D177" s="123"/>
      <c r="E177" s="123"/>
      <c r="F177" s="123"/>
      <c r="G177" s="123"/>
      <c r="H177" s="38" t="n">
        <v>200</v>
      </c>
      <c r="I177" s="39" t="n">
        <v>0.2</v>
      </c>
      <c r="J177" s="39" t="n">
        <v>0</v>
      </c>
      <c r="K177" s="39" t="n">
        <v>9.1</v>
      </c>
      <c r="L177" s="39" t="n">
        <v>36</v>
      </c>
    </row>
    <row r="178" s="22" customFormat="true" ht="15.75" hidden="false" customHeight="false" outlineLevel="0" collapsed="false">
      <c r="A178" s="71"/>
      <c r="B178" s="63" t="s">
        <v>39</v>
      </c>
      <c r="C178" s="123"/>
      <c r="D178" s="123"/>
      <c r="E178" s="123"/>
      <c r="F178" s="123"/>
      <c r="G178" s="123"/>
      <c r="H178" s="64" t="n">
        <v>60</v>
      </c>
      <c r="I178" s="65" t="n">
        <v>3.96</v>
      </c>
      <c r="J178" s="65" t="n">
        <v>0.72</v>
      </c>
      <c r="K178" s="65" t="n">
        <v>20</v>
      </c>
      <c r="L178" s="65" t="n">
        <v>116</v>
      </c>
    </row>
    <row r="179" customFormat="false" ht="15.75" hidden="false" customHeight="false" outlineLevel="0" collapsed="false">
      <c r="A179" s="47"/>
      <c r="B179" s="159" t="s">
        <v>32</v>
      </c>
      <c r="C179" s="56"/>
      <c r="D179" s="125"/>
      <c r="E179" s="125"/>
      <c r="F179" s="125"/>
      <c r="G179" s="125"/>
      <c r="H179" s="122" t="n">
        <f aca="false">SUM(H173:H178)</f>
        <v>930</v>
      </c>
      <c r="I179" s="122" t="n">
        <f aca="false">SUM(I173:I178)</f>
        <v>53.16</v>
      </c>
      <c r="J179" s="122" t="n">
        <f aca="false">SUM(J173:J178)</f>
        <v>45.12</v>
      </c>
      <c r="K179" s="122" t="n">
        <f aca="false">SUM(K173:K178)</f>
        <v>99.4</v>
      </c>
      <c r="L179" s="122" t="n">
        <f aca="false">SUM(L173:L178)</f>
        <v>1063</v>
      </c>
    </row>
    <row r="180" customFormat="false" ht="15.75" hidden="false" customHeight="false" outlineLevel="0" collapsed="false">
      <c r="A180" s="74"/>
      <c r="B180" s="113" t="s">
        <v>42</v>
      </c>
      <c r="C180" s="113"/>
      <c r="D180" s="113"/>
      <c r="E180" s="113"/>
      <c r="F180" s="113"/>
      <c r="G180" s="113"/>
      <c r="H180" s="113"/>
      <c r="I180" s="113"/>
      <c r="J180" s="113"/>
      <c r="K180" s="113"/>
      <c r="L180" s="113"/>
    </row>
    <row r="181" customFormat="false" ht="15" hidden="false" customHeight="false" outlineLevel="0" collapsed="false">
      <c r="A181" s="163"/>
      <c r="B181" s="75" t="s">
        <v>43</v>
      </c>
      <c r="C181" s="76" t="n">
        <v>200</v>
      </c>
      <c r="D181" s="32" t="n">
        <v>1</v>
      </c>
      <c r="E181" s="32" t="n">
        <v>0</v>
      </c>
      <c r="F181" s="32" t="n">
        <v>24.4</v>
      </c>
      <c r="G181" s="32" t="n">
        <v>101.6</v>
      </c>
      <c r="H181" s="76"/>
      <c r="I181" s="88"/>
      <c r="J181" s="88"/>
      <c r="K181" s="88"/>
      <c r="L181" s="88"/>
    </row>
    <row r="182" customFormat="false" ht="15.75" hidden="false" customHeight="false" outlineLevel="0" collapsed="false">
      <c r="A182" s="164"/>
      <c r="B182" s="63" t="s">
        <v>44</v>
      </c>
      <c r="C182" s="77" t="n">
        <v>100</v>
      </c>
      <c r="D182" s="78" t="n">
        <v>5.5</v>
      </c>
      <c r="E182" s="78" t="n">
        <v>6</v>
      </c>
      <c r="F182" s="78" t="n">
        <v>69</v>
      </c>
      <c r="G182" s="78" t="n">
        <v>350</v>
      </c>
      <c r="H182" s="38"/>
      <c r="I182" s="39"/>
      <c r="J182" s="39"/>
      <c r="K182" s="39"/>
      <c r="L182" s="39"/>
    </row>
    <row r="183" customFormat="false" ht="15" hidden="false" customHeight="false" outlineLevel="0" collapsed="false">
      <c r="A183" s="165"/>
      <c r="B183" s="152"/>
      <c r="C183" s="130"/>
      <c r="D183" s="130"/>
      <c r="E183" s="130"/>
      <c r="F183" s="130"/>
      <c r="G183" s="130"/>
      <c r="H183" s="120"/>
      <c r="I183" s="149"/>
      <c r="J183" s="149"/>
      <c r="K183" s="149"/>
      <c r="L183" s="149"/>
    </row>
    <row r="184" customFormat="false" ht="15.75" hidden="false" customHeight="false" outlineLevel="0" collapsed="false">
      <c r="A184" s="166"/>
      <c r="B184" s="48" t="s">
        <v>32</v>
      </c>
      <c r="C184" s="79" t="n">
        <f aca="false">C181+C182</f>
        <v>300</v>
      </c>
      <c r="D184" s="80" t="n">
        <f aca="false">SUM(D181:D182)</f>
        <v>6.5</v>
      </c>
      <c r="E184" s="80" t="n">
        <f aca="false">SUM(E181:E182)</f>
        <v>6</v>
      </c>
      <c r="F184" s="80" t="n">
        <f aca="false">SUM(F181:F182)</f>
        <v>93.4</v>
      </c>
      <c r="G184" s="80" t="n">
        <f aca="false">SUM(G181:G182)</f>
        <v>451.6</v>
      </c>
      <c r="H184" s="39"/>
      <c r="I184" s="139"/>
      <c r="J184" s="139"/>
      <c r="K184" s="139"/>
      <c r="L184" s="139"/>
    </row>
    <row r="185" customFormat="false" ht="15.75" hidden="false" customHeight="true" outlineLevel="0" collapsed="false">
      <c r="A185" s="50"/>
      <c r="B185" s="131" t="s">
        <v>101</v>
      </c>
      <c r="C185" s="131"/>
      <c r="D185" s="131"/>
      <c r="E185" s="131"/>
      <c r="F185" s="131"/>
      <c r="G185" s="131"/>
      <c r="H185" s="131"/>
      <c r="I185" s="131"/>
      <c r="J185" s="131"/>
      <c r="K185" s="131"/>
      <c r="L185" s="131"/>
    </row>
    <row r="186" s="22" customFormat="true" ht="21" hidden="false" customHeight="true" outlineLevel="0" collapsed="false">
      <c r="A186" s="29"/>
      <c r="B186" s="131" t="s">
        <v>61</v>
      </c>
      <c r="C186" s="131"/>
      <c r="D186" s="131"/>
      <c r="E186" s="131"/>
      <c r="F186" s="131"/>
      <c r="G186" s="131"/>
      <c r="H186" s="131"/>
      <c r="I186" s="131"/>
      <c r="J186" s="131"/>
      <c r="K186" s="131"/>
      <c r="L186" s="131"/>
    </row>
    <row r="187" s="22" customFormat="true" ht="19.5" hidden="false" customHeight="false" outlineLevel="0" collapsed="false">
      <c r="A187" s="33" t="n">
        <v>192</v>
      </c>
      <c r="B187" s="167" t="s">
        <v>102</v>
      </c>
      <c r="C187" s="31" t="n">
        <v>155</v>
      </c>
      <c r="D187" s="142" t="n">
        <v>5.9</v>
      </c>
      <c r="E187" s="142" t="n">
        <v>9.6</v>
      </c>
      <c r="F187" s="142" t="n">
        <v>25.4</v>
      </c>
      <c r="G187" s="142" t="n">
        <v>216</v>
      </c>
      <c r="H187" s="31" t="n">
        <v>230</v>
      </c>
      <c r="I187" s="142" t="n">
        <v>8.8</v>
      </c>
      <c r="J187" s="142" t="n">
        <v>14.3</v>
      </c>
      <c r="K187" s="142" t="n">
        <v>37.7</v>
      </c>
      <c r="L187" s="142" t="n">
        <v>321</v>
      </c>
    </row>
    <row r="188" customFormat="false" ht="20.25" hidden="false" customHeight="false" outlineLevel="0" collapsed="false">
      <c r="A188" s="62" t="n">
        <v>234</v>
      </c>
      <c r="B188" s="168" t="s">
        <v>103</v>
      </c>
      <c r="C188" s="35" t="n">
        <v>100</v>
      </c>
      <c r="D188" s="36" t="n">
        <v>9.9</v>
      </c>
      <c r="E188" s="36" t="n">
        <v>14.6</v>
      </c>
      <c r="F188" s="36" t="n">
        <v>1.8</v>
      </c>
      <c r="G188" s="36" t="n">
        <v>178</v>
      </c>
      <c r="H188" s="35" t="n">
        <v>100</v>
      </c>
      <c r="I188" s="36" t="n">
        <v>9.9</v>
      </c>
      <c r="J188" s="36" t="n">
        <v>14.6</v>
      </c>
      <c r="K188" s="36" t="n">
        <v>1.8</v>
      </c>
      <c r="L188" s="36" t="n">
        <v>178</v>
      </c>
    </row>
    <row r="189" customFormat="false" ht="15" hidden="false" customHeight="false" outlineLevel="0" collapsed="false">
      <c r="A189" s="33" t="n">
        <v>300</v>
      </c>
      <c r="B189" s="54" t="s">
        <v>28</v>
      </c>
      <c r="C189" s="38" t="n">
        <v>200</v>
      </c>
      <c r="D189" s="39" t="n">
        <v>0.2</v>
      </c>
      <c r="E189" s="39" t="n">
        <v>0</v>
      </c>
      <c r="F189" s="39" t="n">
        <v>9.1</v>
      </c>
      <c r="G189" s="39" t="n">
        <v>36</v>
      </c>
      <c r="H189" s="38" t="n">
        <v>200</v>
      </c>
      <c r="I189" s="39" t="n">
        <v>0.2</v>
      </c>
      <c r="J189" s="39" t="n">
        <v>0</v>
      </c>
      <c r="K189" s="39" t="n">
        <v>9.1</v>
      </c>
      <c r="L189" s="39" t="n">
        <v>36</v>
      </c>
    </row>
    <row r="190" s="22" customFormat="true" ht="15" hidden="false" customHeight="false" outlineLevel="0" collapsed="false">
      <c r="A190" s="40" t="n">
        <v>1.5</v>
      </c>
      <c r="B190" s="41" t="s">
        <v>29</v>
      </c>
      <c r="C190" s="42" t="n">
        <v>30</v>
      </c>
      <c r="D190" s="43" t="n">
        <v>2.4</v>
      </c>
      <c r="E190" s="43" t="n">
        <v>0.3</v>
      </c>
      <c r="F190" s="43" t="n">
        <v>14.5</v>
      </c>
      <c r="G190" s="43" t="n">
        <v>74</v>
      </c>
      <c r="H190" s="42" t="n">
        <v>30</v>
      </c>
      <c r="I190" s="43" t="n">
        <v>2.4</v>
      </c>
      <c r="J190" s="43" t="n">
        <v>0.3</v>
      </c>
      <c r="K190" s="43" t="n">
        <v>14.5</v>
      </c>
      <c r="L190" s="43" t="n">
        <v>74</v>
      </c>
    </row>
    <row r="191" s="22" customFormat="true" ht="15" hidden="false" customHeight="false" outlineLevel="0" collapsed="false">
      <c r="A191" s="169"/>
      <c r="B191" s="41" t="s">
        <v>104</v>
      </c>
      <c r="C191" s="116" t="n">
        <v>55</v>
      </c>
      <c r="D191" s="60" t="n">
        <v>2.8</v>
      </c>
      <c r="E191" s="60" t="n">
        <v>7.2</v>
      </c>
      <c r="F191" s="60" t="n">
        <v>26.8</v>
      </c>
      <c r="G191" s="60" t="n">
        <v>184</v>
      </c>
      <c r="H191" s="116" t="n">
        <v>55</v>
      </c>
      <c r="I191" s="60" t="n">
        <v>2.8</v>
      </c>
      <c r="J191" s="60" t="n">
        <v>7.2</v>
      </c>
      <c r="K191" s="60" t="n">
        <v>26.8</v>
      </c>
      <c r="L191" s="60" t="n">
        <v>184</v>
      </c>
    </row>
    <row r="192" customFormat="false" ht="29.25" hidden="false" customHeight="false" outlineLevel="0" collapsed="false">
      <c r="A192" s="47"/>
      <c r="B192" s="44" t="s">
        <v>31</v>
      </c>
      <c r="C192" s="42" t="n">
        <v>200</v>
      </c>
      <c r="D192" s="60" t="n">
        <v>0.8</v>
      </c>
      <c r="E192" s="60" t="n">
        <v>0.6</v>
      </c>
      <c r="F192" s="60" t="n">
        <v>10.3</v>
      </c>
      <c r="G192" s="60" t="n">
        <v>94</v>
      </c>
      <c r="H192" s="42"/>
      <c r="I192" s="60"/>
      <c r="J192" s="60"/>
      <c r="K192" s="60"/>
      <c r="L192" s="60"/>
      <c r="Q192" s="22" t="s">
        <v>0</v>
      </c>
    </row>
    <row r="193" customFormat="false" ht="15" hidden="false" customHeight="false" outlineLevel="0" collapsed="false">
      <c r="A193" s="47"/>
      <c r="B193" s="170" t="s">
        <v>32</v>
      </c>
      <c r="C193" s="122" t="n">
        <f aca="false">SUM(C187:C192)</f>
        <v>740</v>
      </c>
      <c r="D193" s="122" t="n">
        <f aca="false">SUM(D187:D192)</f>
        <v>22</v>
      </c>
      <c r="E193" s="122" t="n">
        <f aca="false">SUM(E187:E192)</f>
        <v>32.3</v>
      </c>
      <c r="F193" s="122" t="n">
        <f aca="false">SUM(F187:F192)</f>
        <v>87.9</v>
      </c>
      <c r="G193" s="122" t="n">
        <f aca="false">SUM(G187:G192)</f>
        <v>782</v>
      </c>
      <c r="H193" s="122" t="n">
        <f aca="false">SUM(H187:H192)</f>
        <v>615</v>
      </c>
      <c r="I193" s="122" t="n">
        <f aca="false">SUM(I187:I192)</f>
        <v>24.1</v>
      </c>
      <c r="J193" s="122" t="n">
        <f aca="false">SUM(J187:J192)</f>
        <v>36.4</v>
      </c>
      <c r="K193" s="122" t="n">
        <f aca="false">SUM(K187:K192)</f>
        <v>89.9</v>
      </c>
      <c r="L193" s="122" t="n">
        <f aca="false">SUM(L187:L192)</f>
        <v>793</v>
      </c>
    </row>
    <row r="194" customFormat="false" ht="15.75" hidden="false" customHeight="false" outlineLevel="0" collapsed="false">
      <c r="A194" s="50"/>
      <c r="B194" s="171"/>
      <c r="C194" s="56"/>
      <c r="D194" s="56"/>
      <c r="E194" s="56"/>
      <c r="F194" s="56"/>
      <c r="G194" s="56"/>
      <c r="H194" s="56"/>
      <c r="I194" s="56"/>
      <c r="J194" s="56"/>
      <c r="K194" s="56"/>
      <c r="L194" s="56"/>
    </row>
    <row r="195" s="22" customFormat="true" ht="15.75" hidden="false" customHeight="false" outlineLevel="0" collapsed="false">
      <c r="A195" s="112"/>
      <c r="B195" s="113" t="s">
        <v>33</v>
      </c>
      <c r="C195" s="113"/>
      <c r="D195" s="113"/>
      <c r="E195" s="113"/>
      <c r="F195" s="113"/>
      <c r="G195" s="113"/>
      <c r="H195" s="113"/>
      <c r="I195" s="113"/>
      <c r="J195" s="113"/>
      <c r="K195" s="113"/>
      <c r="L195" s="113"/>
    </row>
    <row r="196" s="22" customFormat="true" ht="20.25" hidden="false" customHeight="false" outlineLevel="0" collapsed="false">
      <c r="A196" s="52" t="n">
        <v>6</v>
      </c>
      <c r="B196" s="53" t="s">
        <v>34</v>
      </c>
      <c r="C196" s="31" t="n">
        <v>60</v>
      </c>
      <c r="D196" s="32" t="n">
        <v>1.2</v>
      </c>
      <c r="E196" s="32" t="n">
        <v>3</v>
      </c>
      <c r="F196" s="32" t="n">
        <v>6.2</v>
      </c>
      <c r="G196" s="32" t="n">
        <v>59</v>
      </c>
      <c r="H196" s="31" t="n">
        <v>100</v>
      </c>
      <c r="I196" s="32" t="n">
        <v>2.1</v>
      </c>
      <c r="J196" s="32" t="n">
        <v>5</v>
      </c>
      <c r="K196" s="32" t="n">
        <v>10.3</v>
      </c>
      <c r="L196" s="32" t="n">
        <v>98</v>
      </c>
    </row>
    <row r="197" s="22" customFormat="true" ht="19.5" hidden="false" customHeight="false" outlineLevel="0" collapsed="false">
      <c r="A197" s="112" t="n">
        <v>65</v>
      </c>
      <c r="B197" s="54" t="s">
        <v>105</v>
      </c>
      <c r="C197" s="42" t="n">
        <v>277</v>
      </c>
      <c r="D197" s="60" t="n">
        <v>10.6</v>
      </c>
      <c r="E197" s="60" t="n">
        <v>6.9</v>
      </c>
      <c r="F197" s="60" t="n">
        <v>31.9</v>
      </c>
      <c r="G197" s="60" t="n">
        <v>244</v>
      </c>
      <c r="H197" s="96" t="n">
        <v>305</v>
      </c>
      <c r="I197" s="43" t="n">
        <v>11.7</v>
      </c>
      <c r="J197" s="43" t="n">
        <v>7.5</v>
      </c>
      <c r="K197" s="43" t="n">
        <v>35.1</v>
      </c>
      <c r="L197" s="43" t="n">
        <v>269</v>
      </c>
    </row>
    <row r="198" customFormat="false" ht="19.5" hidden="false" customHeight="false" outlineLevel="0" collapsed="false">
      <c r="A198" s="33" t="n">
        <v>142</v>
      </c>
      <c r="B198" s="44" t="s">
        <v>74</v>
      </c>
      <c r="C198" s="38" t="n">
        <v>100</v>
      </c>
      <c r="D198" s="39" t="n">
        <v>17.1</v>
      </c>
      <c r="E198" s="39" t="n">
        <v>23.6</v>
      </c>
      <c r="F198" s="39" t="n">
        <v>6.1</v>
      </c>
      <c r="G198" s="39" t="n">
        <v>306</v>
      </c>
      <c r="H198" s="38" t="n">
        <v>100</v>
      </c>
      <c r="I198" s="39" t="n">
        <v>17.1</v>
      </c>
      <c r="J198" s="39" t="n">
        <v>23.6</v>
      </c>
      <c r="K198" s="39" t="n">
        <v>6.1</v>
      </c>
      <c r="L198" s="39" t="n">
        <v>306</v>
      </c>
    </row>
    <row r="199" customFormat="false" ht="15" hidden="false" customHeight="false" outlineLevel="0" collapsed="false">
      <c r="A199" s="33" t="n">
        <v>146</v>
      </c>
      <c r="B199" s="54" t="s">
        <v>57</v>
      </c>
      <c r="C199" s="42" t="n">
        <v>150</v>
      </c>
      <c r="D199" s="46" t="n">
        <v>3.08</v>
      </c>
      <c r="E199" s="46" t="n">
        <v>4.8</v>
      </c>
      <c r="F199" s="46" t="n">
        <v>20.03</v>
      </c>
      <c r="G199" s="46" t="n">
        <v>114</v>
      </c>
      <c r="H199" s="42" t="n">
        <v>180</v>
      </c>
      <c r="I199" s="46" t="n">
        <v>3.69</v>
      </c>
      <c r="J199" s="46" t="n">
        <v>5.76</v>
      </c>
      <c r="K199" s="46" t="n">
        <v>24.03</v>
      </c>
      <c r="L199" s="46" t="n">
        <v>169</v>
      </c>
    </row>
    <row r="200" customFormat="false" ht="19.5" hidden="false" customHeight="false" outlineLevel="0" collapsed="false">
      <c r="A200" s="33" t="n">
        <v>310</v>
      </c>
      <c r="B200" s="54" t="s">
        <v>38</v>
      </c>
      <c r="C200" s="61" t="n">
        <v>200</v>
      </c>
      <c r="D200" s="39" t="n">
        <v>0.5</v>
      </c>
      <c r="E200" s="39" t="n">
        <v>0.1</v>
      </c>
      <c r="F200" s="39" t="n">
        <v>30.9</v>
      </c>
      <c r="G200" s="39" t="n">
        <v>123</v>
      </c>
      <c r="H200" s="61" t="n">
        <v>200</v>
      </c>
      <c r="I200" s="39" t="n">
        <v>0.5</v>
      </c>
      <c r="J200" s="39" t="n">
        <v>0.1</v>
      </c>
      <c r="K200" s="39" t="n">
        <v>30.9</v>
      </c>
      <c r="L200" s="39" t="n">
        <v>123</v>
      </c>
    </row>
    <row r="201" customFormat="false" ht="15.75" hidden="false" customHeight="false" outlineLevel="0" collapsed="false">
      <c r="A201" s="62" t="n">
        <v>1.6</v>
      </c>
      <c r="B201" s="97" t="s">
        <v>39</v>
      </c>
      <c r="C201" s="64" t="n">
        <v>60</v>
      </c>
      <c r="D201" s="65" t="n">
        <v>3.96</v>
      </c>
      <c r="E201" s="65" t="n">
        <v>0.72</v>
      </c>
      <c r="F201" s="65" t="n">
        <v>20</v>
      </c>
      <c r="G201" s="65" t="n">
        <v>116</v>
      </c>
      <c r="H201" s="64" t="n">
        <v>60</v>
      </c>
      <c r="I201" s="65" t="n">
        <v>3.96</v>
      </c>
      <c r="J201" s="65" t="n">
        <v>0.72</v>
      </c>
      <c r="K201" s="65" t="n">
        <v>20</v>
      </c>
      <c r="L201" s="65" t="n">
        <v>116</v>
      </c>
    </row>
    <row r="202" customFormat="false" ht="15.75" hidden="false" customHeight="false" outlineLevel="0" collapsed="false">
      <c r="A202" s="47"/>
      <c r="B202" s="159" t="s">
        <v>32</v>
      </c>
      <c r="C202" s="122" t="n">
        <f aca="false">SUM(C196:C201)</f>
        <v>847</v>
      </c>
      <c r="D202" s="122" t="n">
        <f aca="false">SUM(D196:D201)</f>
        <v>36.44</v>
      </c>
      <c r="E202" s="122" t="n">
        <f aca="false">SUM(E196:E201)</f>
        <v>39.12</v>
      </c>
      <c r="F202" s="122" t="n">
        <f aca="false">SUM(F196:F201)</f>
        <v>115.13</v>
      </c>
      <c r="G202" s="122" t="n">
        <f aca="false">SUM(G196:G201)</f>
        <v>962</v>
      </c>
      <c r="H202" s="122" t="n">
        <f aca="false">SUM(H196:H201)</f>
        <v>945</v>
      </c>
      <c r="I202" s="122" t="n">
        <f aca="false">SUM(I196:I201)</f>
        <v>39.05</v>
      </c>
      <c r="J202" s="122" t="n">
        <f aca="false">SUM(J196:J201)</f>
        <v>42.68</v>
      </c>
      <c r="K202" s="122" t="n">
        <f aca="false">SUM(K196:K201)</f>
        <v>126.43</v>
      </c>
      <c r="L202" s="122" t="n">
        <f aca="false">SUM(L196:L201)</f>
        <v>1081</v>
      </c>
    </row>
    <row r="203" s="22" customFormat="true" ht="15.75" hidden="false" customHeight="false" outlineLevel="0" collapsed="false">
      <c r="A203" s="112"/>
      <c r="B203" s="126" t="s">
        <v>40</v>
      </c>
      <c r="C203" s="126"/>
      <c r="D203" s="126"/>
      <c r="E203" s="126"/>
      <c r="F203" s="126"/>
      <c r="G203" s="126"/>
      <c r="H203" s="126"/>
      <c r="I203" s="126"/>
      <c r="J203" s="126"/>
      <c r="K203" s="126"/>
      <c r="L203" s="126"/>
    </row>
    <row r="204" s="22" customFormat="true" ht="20.25" hidden="false" customHeight="false" outlineLevel="0" collapsed="false">
      <c r="A204" s="52" t="n">
        <v>6</v>
      </c>
      <c r="B204" s="53" t="s">
        <v>34</v>
      </c>
      <c r="C204" s="123"/>
      <c r="D204" s="123"/>
      <c r="E204" s="123"/>
      <c r="F204" s="123"/>
      <c r="G204" s="123"/>
      <c r="H204" s="31" t="n">
        <v>100</v>
      </c>
      <c r="I204" s="32" t="n">
        <v>2.1</v>
      </c>
      <c r="J204" s="32" t="n">
        <v>5</v>
      </c>
      <c r="K204" s="32" t="n">
        <v>10.3</v>
      </c>
      <c r="L204" s="32" t="n">
        <v>98</v>
      </c>
    </row>
    <row r="205" s="22" customFormat="true" ht="19.5" hidden="false" customHeight="false" outlineLevel="0" collapsed="false">
      <c r="A205" s="112" t="n">
        <v>65</v>
      </c>
      <c r="B205" s="54" t="s">
        <v>105</v>
      </c>
      <c r="C205" s="123"/>
      <c r="D205" s="123"/>
      <c r="E205" s="123"/>
      <c r="F205" s="123"/>
      <c r="G205" s="123"/>
      <c r="H205" s="96" t="n">
        <v>305</v>
      </c>
      <c r="I205" s="43" t="n">
        <v>11.7</v>
      </c>
      <c r="J205" s="43" t="n">
        <v>7.5</v>
      </c>
      <c r="K205" s="43" t="n">
        <v>35.1</v>
      </c>
      <c r="L205" s="43" t="n">
        <v>269</v>
      </c>
    </row>
    <row r="206" s="22" customFormat="true" ht="19.5" hidden="false" customHeight="false" outlineLevel="0" collapsed="false">
      <c r="A206" s="33" t="n">
        <v>142</v>
      </c>
      <c r="B206" s="44" t="s">
        <v>74</v>
      </c>
      <c r="C206" s="123"/>
      <c r="D206" s="123"/>
      <c r="E206" s="123"/>
      <c r="F206" s="123"/>
      <c r="G206" s="123"/>
      <c r="H206" s="38" t="n">
        <v>100</v>
      </c>
      <c r="I206" s="39" t="n">
        <v>17.1</v>
      </c>
      <c r="J206" s="39" t="n">
        <v>23.6</v>
      </c>
      <c r="K206" s="39" t="n">
        <v>6.1</v>
      </c>
      <c r="L206" s="39" t="n">
        <v>306</v>
      </c>
    </row>
    <row r="207" s="22" customFormat="true" ht="19.5" hidden="false" customHeight="false" outlineLevel="0" collapsed="false">
      <c r="A207" s="33" t="n">
        <v>183</v>
      </c>
      <c r="B207" s="54" t="s">
        <v>83</v>
      </c>
      <c r="C207" s="123"/>
      <c r="D207" s="123"/>
      <c r="E207" s="123"/>
      <c r="F207" s="123"/>
      <c r="G207" s="123"/>
      <c r="H207" s="43" t="s">
        <v>84</v>
      </c>
      <c r="I207" s="43" t="n">
        <v>10.6</v>
      </c>
      <c r="J207" s="43" t="n">
        <v>6.8</v>
      </c>
      <c r="K207" s="43" t="n">
        <v>46.3</v>
      </c>
      <c r="L207" s="43" t="n">
        <v>312</v>
      </c>
    </row>
    <row r="208" s="22" customFormat="true" ht="19.5" hidden="false" customHeight="false" outlineLevel="0" collapsed="false">
      <c r="A208" s="33" t="n">
        <v>310</v>
      </c>
      <c r="B208" s="54" t="s">
        <v>38</v>
      </c>
      <c r="C208" s="123"/>
      <c r="D208" s="123"/>
      <c r="E208" s="123"/>
      <c r="F208" s="123"/>
      <c r="G208" s="123"/>
      <c r="H208" s="61" t="n">
        <v>200</v>
      </c>
      <c r="I208" s="39" t="n">
        <v>0.5</v>
      </c>
      <c r="J208" s="39" t="n">
        <v>0.1</v>
      </c>
      <c r="K208" s="39" t="n">
        <v>30.9</v>
      </c>
      <c r="L208" s="39" t="n">
        <v>123</v>
      </c>
    </row>
    <row r="209" s="22" customFormat="true" ht="15.75" hidden="false" customHeight="false" outlineLevel="0" collapsed="false">
      <c r="A209" s="62" t="n">
        <v>1.6</v>
      </c>
      <c r="B209" s="63" t="s">
        <v>39</v>
      </c>
      <c r="C209" s="123"/>
      <c r="D209" s="123"/>
      <c r="E209" s="123"/>
      <c r="F209" s="123"/>
      <c r="G209" s="123"/>
      <c r="H209" s="64" t="n">
        <v>60</v>
      </c>
      <c r="I209" s="65" t="n">
        <v>3.96</v>
      </c>
      <c r="J209" s="65" t="n">
        <v>0.72</v>
      </c>
      <c r="K209" s="65" t="n">
        <v>20</v>
      </c>
      <c r="L209" s="65" t="n">
        <v>116</v>
      </c>
    </row>
    <row r="210" customFormat="false" ht="15.75" hidden="false" customHeight="false" outlineLevel="0" collapsed="false">
      <c r="A210" s="47"/>
      <c r="B210" s="159" t="s">
        <v>32</v>
      </c>
      <c r="C210" s="56"/>
      <c r="D210" s="125"/>
      <c r="E210" s="125"/>
      <c r="F210" s="125"/>
      <c r="G210" s="125"/>
      <c r="H210" s="172" t="n">
        <v>945</v>
      </c>
      <c r="I210" s="122" t="n">
        <f aca="false">SUM(I204:I209)</f>
        <v>45.96</v>
      </c>
      <c r="J210" s="122" t="n">
        <f aca="false">SUM(J204:J209)</f>
        <v>43.72</v>
      </c>
      <c r="K210" s="122" t="n">
        <f aca="false">SUM(K204:K209)</f>
        <v>148.7</v>
      </c>
      <c r="L210" s="122" t="n">
        <f aca="false">SUM(L204:L209)</f>
        <v>1224</v>
      </c>
      <c r="M210" s="22"/>
      <c r="N210" s="22"/>
      <c r="O210" s="22"/>
      <c r="P210" s="22"/>
    </row>
    <row r="211" customFormat="false" ht="15.75" hidden="false" customHeight="false" outlineLevel="0" collapsed="false">
      <c r="A211" s="74"/>
      <c r="B211" s="113" t="s">
        <v>42</v>
      </c>
      <c r="C211" s="113"/>
      <c r="D211" s="113"/>
      <c r="E211" s="113"/>
      <c r="F211" s="113"/>
      <c r="G211" s="113"/>
      <c r="H211" s="113"/>
      <c r="I211" s="113"/>
      <c r="J211" s="113"/>
      <c r="K211" s="113"/>
      <c r="L211" s="113"/>
    </row>
    <row r="212" customFormat="false" ht="15.75" hidden="false" customHeight="false" outlineLevel="0" collapsed="false">
      <c r="A212" s="95" t="n">
        <v>306</v>
      </c>
      <c r="B212" s="151" t="s">
        <v>75</v>
      </c>
      <c r="C212" s="76" t="n">
        <v>200</v>
      </c>
      <c r="D212" s="32" t="n">
        <v>3.6</v>
      </c>
      <c r="E212" s="32" t="n">
        <v>3.3</v>
      </c>
      <c r="F212" s="32" t="n">
        <v>13.7</v>
      </c>
      <c r="G212" s="32" t="n">
        <v>100</v>
      </c>
      <c r="H212" s="76"/>
      <c r="I212" s="32"/>
      <c r="J212" s="32"/>
      <c r="K212" s="32"/>
      <c r="L212" s="32"/>
    </row>
    <row r="213" customFormat="false" ht="15.75" hidden="false" customHeight="false" outlineLevel="0" collapsed="false">
      <c r="A213" s="71"/>
      <c r="B213" s="63" t="s">
        <v>94</v>
      </c>
      <c r="C213" s="127" t="n">
        <v>100</v>
      </c>
      <c r="D213" s="78" t="n">
        <v>3.5</v>
      </c>
      <c r="E213" s="78" t="n">
        <v>25</v>
      </c>
      <c r="F213" s="78" t="n">
        <v>69</v>
      </c>
      <c r="G213" s="78" t="n">
        <v>520</v>
      </c>
      <c r="H213" s="77"/>
      <c r="I213" s="173"/>
      <c r="J213" s="173"/>
      <c r="K213" s="173"/>
      <c r="L213" s="173"/>
    </row>
    <row r="214" customFormat="false" ht="15" hidden="false" customHeight="false" outlineLevel="0" collapsed="false">
      <c r="A214" s="47"/>
      <c r="B214" s="48" t="s">
        <v>32</v>
      </c>
      <c r="C214" s="80" t="n">
        <f aca="false">C212+C213</f>
        <v>300</v>
      </c>
      <c r="D214" s="80" t="n">
        <f aca="false">SUM(D212:D213)</f>
        <v>7.1</v>
      </c>
      <c r="E214" s="80" t="n">
        <f aca="false">SUM(E212:E213)</f>
        <v>28.3</v>
      </c>
      <c r="F214" s="80" t="n">
        <f aca="false">SUM(F212:F213)</f>
        <v>82.7</v>
      </c>
      <c r="G214" s="80" t="n">
        <f aca="false">SUM(G212:G213)</f>
        <v>620</v>
      </c>
      <c r="H214" s="39"/>
      <c r="I214" s="139"/>
      <c r="J214" s="139"/>
      <c r="K214" s="139"/>
      <c r="L214" s="139"/>
    </row>
    <row r="215" customFormat="false" ht="15.75" hidden="false" customHeight="true" outlineLevel="0" collapsed="false">
      <c r="A215" s="47"/>
      <c r="B215" s="174"/>
      <c r="C215" s="56"/>
      <c r="D215" s="125"/>
      <c r="E215" s="125"/>
      <c r="F215" s="125"/>
      <c r="G215" s="125"/>
      <c r="H215" s="125"/>
      <c r="I215" s="125"/>
      <c r="J215" s="125"/>
      <c r="K215" s="125"/>
      <c r="L215" s="125"/>
    </row>
    <row r="216" customFormat="false" ht="15.75" hidden="false" customHeight="true" outlineLevel="0" collapsed="false">
      <c r="A216" s="50"/>
      <c r="B216" s="131" t="s">
        <v>106</v>
      </c>
      <c r="C216" s="131"/>
      <c r="D216" s="131"/>
      <c r="E216" s="131"/>
      <c r="F216" s="131"/>
      <c r="G216" s="131"/>
      <c r="H216" s="131"/>
      <c r="I216" s="131"/>
      <c r="J216" s="131"/>
      <c r="K216" s="131"/>
      <c r="L216" s="131"/>
    </row>
    <row r="217" customFormat="false" ht="15" hidden="false" customHeight="true" outlineLevel="0" collapsed="false">
      <c r="A217" s="175"/>
      <c r="B217" s="132" t="s">
        <v>61</v>
      </c>
      <c r="C217" s="132"/>
      <c r="D217" s="132"/>
      <c r="E217" s="132"/>
      <c r="F217" s="132"/>
      <c r="G217" s="132"/>
      <c r="H217" s="132"/>
      <c r="I217" s="132"/>
      <c r="J217" s="132"/>
      <c r="K217" s="132"/>
      <c r="L217" s="132"/>
    </row>
    <row r="218" s="22" customFormat="true" ht="19.5" hidden="false" customHeight="false" outlineLevel="0" collapsed="false">
      <c r="A218" s="33" t="n">
        <v>227</v>
      </c>
      <c r="B218" s="34" t="s">
        <v>37</v>
      </c>
      <c r="C218" s="58" t="n">
        <v>150</v>
      </c>
      <c r="D218" s="46" t="n">
        <v>5.42</v>
      </c>
      <c r="E218" s="46" t="n">
        <v>3.67</v>
      </c>
      <c r="F218" s="46" t="n">
        <v>33.33</v>
      </c>
      <c r="G218" s="46" t="n">
        <v>186</v>
      </c>
      <c r="H218" s="59" t="n">
        <v>180</v>
      </c>
      <c r="I218" s="60" t="n">
        <v>6.5</v>
      </c>
      <c r="J218" s="60" t="n">
        <v>4.4</v>
      </c>
      <c r="K218" s="60" t="n">
        <v>40</v>
      </c>
      <c r="L218" s="60" t="n">
        <v>223</v>
      </c>
    </row>
    <row r="219" customFormat="false" ht="20.25" hidden="false" customHeight="false" outlineLevel="0" collapsed="false">
      <c r="A219" s="95"/>
      <c r="B219" s="44" t="s">
        <v>107</v>
      </c>
      <c r="C219" s="45" t="n">
        <v>140</v>
      </c>
      <c r="D219" s="46" t="n">
        <v>24</v>
      </c>
      <c r="E219" s="46" t="n">
        <v>14</v>
      </c>
      <c r="F219" s="46" t="n">
        <v>5</v>
      </c>
      <c r="G219" s="46" t="n">
        <v>253</v>
      </c>
      <c r="H219" s="45" t="n">
        <v>140</v>
      </c>
      <c r="I219" s="46" t="n">
        <v>24</v>
      </c>
      <c r="J219" s="46" t="n">
        <v>14</v>
      </c>
      <c r="K219" s="46" t="n">
        <v>5</v>
      </c>
      <c r="L219" s="46" t="n">
        <v>253</v>
      </c>
    </row>
    <row r="220" s="22" customFormat="true" ht="19.5" hidden="false" customHeight="false" outlineLevel="0" collapsed="false">
      <c r="A220" s="33" t="n">
        <v>304</v>
      </c>
      <c r="B220" s="44" t="s">
        <v>64</v>
      </c>
      <c r="C220" s="38" t="n">
        <v>200</v>
      </c>
      <c r="D220" s="39" t="n">
        <v>3</v>
      </c>
      <c r="E220" s="39" t="n">
        <v>2.8</v>
      </c>
      <c r="F220" s="39" t="n">
        <v>16.6</v>
      </c>
      <c r="G220" s="39" t="n">
        <v>101</v>
      </c>
      <c r="H220" s="38" t="n">
        <v>200</v>
      </c>
      <c r="I220" s="39" t="n">
        <v>3</v>
      </c>
      <c r="J220" s="39" t="n">
        <v>2.8</v>
      </c>
      <c r="K220" s="39" t="n">
        <v>16.6</v>
      </c>
      <c r="L220" s="39" t="n">
        <v>101</v>
      </c>
    </row>
    <row r="221" s="22" customFormat="true" ht="15.75" hidden="false" customHeight="false" outlineLevel="0" collapsed="false">
      <c r="A221" s="145"/>
      <c r="B221" s="97" t="s">
        <v>72</v>
      </c>
      <c r="C221" s="64" t="n">
        <v>32</v>
      </c>
      <c r="D221" s="83" t="n">
        <v>2.6</v>
      </c>
      <c r="E221" s="83" t="n">
        <v>6</v>
      </c>
      <c r="F221" s="83" t="n">
        <v>22</v>
      </c>
      <c r="G221" s="83" t="n">
        <v>120</v>
      </c>
      <c r="H221" s="64"/>
      <c r="I221" s="83"/>
      <c r="J221" s="83"/>
      <c r="K221" s="83"/>
      <c r="L221" s="83"/>
    </row>
    <row r="222" customFormat="false" ht="15" hidden="false" customHeight="false" outlineLevel="0" collapsed="false">
      <c r="A222" s="40" t="n">
        <v>1.5</v>
      </c>
      <c r="B222" s="41" t="s">
        <v>29</v>
      </c>
      <c r="C222" s="42" t="n">
        <v>30</v>
      </c>
      <c r="D222" s="43" t="n">
        <v>2.4</v>
      </c>
      <c r="E222" s="43" t="n">
        <v>0.3</v>
      </c>
      <c r="F222" s="43" t="n">
        <v>14.5</v>
      </c>
      <c r="G222" s="43" t="n">
        <v>74</v>
      </c>
      <c r="H222" s="42" t="n">
        <v>30</v>
      </c>
      <c r="I222" s="43" t="n">
        <v>2.4</v>
      </c>
      <c r="J222" s="43" t="n">
        <v>0.3</v>
      </c>
      <c r="K222" s="43" t="n">
        <v>14.5</v>
      </c>
      <c r="L222" s="43" t="n">
        <v>74</v>
      </c>
    </row>
    <row r="223" customFormat="false" ht="15" hidden="false" customHeight="false" outlineLevel="0" collapsed="false">
      <c r="A223" s="47"/>
      <c r="B223" s="176" t="s">
        <v>32</v>
      </c>
      <c r="C223" s="122" t="n">
        <f aca="false">SUM(C218:C222)</f>
        <v>552</v>
      </c>
      <c r="D223" s="122" t="n">
        <f aca="false">SUM(D218:D222)</f>
        <v>37.42</v>
      </c>
      <c r="E223" s="122" t="n">
        <f aca="false">SUM(E218:E222)</f>
        <v>26.77</v>
      </c>
      <c r="F223" s="122" t="n">
        <f aca="false">SUM(F218:F222)</f>
        <v>91.43</v>
      </c>
      <c r="G223" s="122" t="n">
        <f aca="false">SUM(G218:G222)</f>
        <v>734</v>
      </c>
      <c r="H223" s="122" t="n">
        <f aca="false">SUM(H218:H222)</f>
        <v>550</v>
      </c>
      <c r="I223" s="122" t="n">
        <f aca="false">SUM(I218:I222)</f>
        <v>35.9</v>
      </c>
      <c r="J223" s="122" t="n">
        <f aca="false">SUM(J218:J222)</f>
        <v>21.5</v>
      </c>
      <c r="K223" s="122" t="n">
        <f aca="false">SUM(K218:K222)</f>
        <v>76.1</v>
      </c>
      <c r="L223" s="122" t="n">
        <f aca="false">SUM(L218:L222)</f>
        <v>651</v>
      </c>
    </row>
    <row r="224" customFormat="false" ht="15.75" hidden="false" customHeight="false" outlineLevel="0" collapsed="false">
      <c r="A224" s="50"/>
      <c r="B224" s="177"/>
      <c r="C224" s="56"/>
      <c r="D224" s="178"/>
      <c r="E224" s="178"/>
      <c r="F224" s="178"/>
      <c r="G224" s="178"/>
      <c r="H224" s="56"/>
      <c r="I224" s="178"/>
      <c r="J224" s="178"/>
      <c r="K224" s="178"/>
      <c r="L224" s="178"/>
    </row>
    <row r="225" s="22" customFormat="true" ht="21" hidden="false" customHeight="true" outlineLevel="0" collapsed="false">
      <c r="A225" s="29"/>
      <c r="B225" s="179" t="s">
        <v>33</v>
      </c>
      <c r="C225" s="179"/>
      <c r="D225" s="179"/>
      <c r="E225" s="179"/>
      <c r="F225" s="179"/>
      <c r="G225" s="179"/>
      <c r="H225" s="179"/>
      <c r="I225" s="179"/>
      <c r="J225" s="179"/>
      <c r="K225" s="179"/>
      <c r="L225" s="179"/>
    </row>
    <row r="226" customFormat="false" ht="27" hidden="false" customHeight="true" outlineLevel="0" collapsed="false">
      <c r="A226" s="112" t="n">
        <v>42</v>
      </c>
      <c r="B226" s="148" t="s">
        <v>66</v>
      </c>
      <c r="C226" s="180" t="n">
        <v>60</v>
      </c>
      <c r="D226" s="43" t="n">
        <v>0.8</v>
      </c>
      <c r="E226" s="43" t="n">
        <v>1.5</v>
      </c>
      <c r="F226" s="43" t="n">
        <v>4.6</v>
      </c>
      <c r="G226" s="43" t="n">
        <v>38</v>
      </c>
      <c r="H226" s="116" t="n">
        <v>100</v>
      </c>
      <c r="I226" s="43" t="n">
        <v>1.3</v>
      </c>
      <c r="J226" s="43" t="n">
        <v>2.6</v>
      </c>
      <c r="K226" s="43" t="n">
        <v>7.6</v>
      </c>
      <c r="L226" s="43" t="n">
        <v>63</v>
      </c>
    </row>
    <row r="227" s="22" customFormat="true" ht="21.75" hidden="false" customHeight="true" outlineLevel="0" collapsed="false">
      <c r="A227" s="33" t="n">
        <v>61</v>
      </c>
      <c r="B227" s="54" t="s">
        <v>108</v>
      </c>
      <c r="C227" s="42" t="n">
        <v>250</v>
      </c>
      <c r="D227" s="60" t="n">
        <v>5.5</v>
      </c>
      <c r="E227" s="60" t="n">
        <v>5</v>
      </c>
      <c r="F227" s="60" t="n">
        <v>20.2</v>
      </c>
      <c r="G227" s="60" t="n">
        <v>153</v>
      </c>
      <c r="H227" s="42"/>
      <c r="I227" s="60"/>
      <c r="J227" s="60"/>
      <c r="K227" s="60"/>
      <c r="L227" s="60"/>
    </row>
    <row r="228" s="22" customFormat="true" ht="28.5" hidden="false" customHeight="true" outlineLevel="0" collapsed="false">
      <c r="A228" s="33" t="n">
        <v>61</v>
      </c>
      <c r="B228" s="54" t="s">
        <v>109</v>
      </c>
      <c r="C228" s="42"/>
      <c r="D228" s="60"/>
      <c r="E228" s="60"/>
      <c r="F228" s="60"/>
      <c r="G228" s="60"/>
      <c r="H228" s="42" t="n">
        <v>300</v>
      </c>
      <c r="I228" s="60" t="n">
        <v>18.5</v>
      </c>
      <c r="J228" s="60" t="n">
        <v>17.3</v>
      </c>
      <c r="K228" s="60" t="n">
        <v>20.3</v>
      </c>
      <c r="L228" s="60" t="n">
        <v>316</v>
      </c>
    </row>
    <row r="229" customFormat="false" ht="21.75" hidden="false" customHeight="true" outlineLevel="0" collapsed="false">
      <c r="A229" s="33" t="n">
        <v>99</v>
      </c>
      <c r="B229" s="44" t="s">
        <v>36</v>
      </c>
      <c r="C229" s="45" t="n">
        <v>140</v>
      </c>
      <c r="D229" s="39" t="n">
        <v>13</v>
      </c>
      <c r="E229" s="39" t="n">
        <v>13</v>
      </c>
      <c r="F229" s="39" t="n">
        <v>17.6</v>
      </c>
      <c r="G229" s="39" t="n">
        <v>245</v>
      </c>
      <c r="H229" s="55" t="n">
        <v>140</v>
      </c>
      <c r="I229" s="39" t="n">
        <v>13</v>
      </c>
      <c r="J229" s="39" t="n">
        <v>13</v>
      </c>
      <c r="K229" s="39" t="n">
        <v>17.6</v>
      </c>
      <c r="L229" s="39" t="n">
        <v>245</v>
      </c>
    </row>
    <row r="230" customFormat="false" ht="19.5" hidden="false" customHeight="false" outlineLevel="0" collapsed="false">
      <c r="A230" s="33" t="n">
        <v>183</v>
      </c>
      <c r="B230" s="57" t="s">
        <v>83</v>
      </c>
      <c r="C230" s="121" t="n">
        <v>155</v>
      </c>
      <c r="D230" s="46" t="n">
        <v>8.8</v>
      </c>
      <c r="E230" s="46" t="n">
        <v>5.66</v>
      </c>
      <c r="F230" s="46" t="n">
        <v>38.6</v>
      </c>
      <c r="G230" s="46" t="n">
        <v>260</v>
      </c>
      <c r="H230" s="60" t="n">
        <v>185</v>
      </c>
      <c r="I230" s="43" t="n">
        <v>10.6</v>
      </c>
      <c r="J230" s="43" t="n">
        <v>6.8</v>
      </c>
      <c r="K230" s="43" t="n">
        <v>46.3</v>
      </c>
      <c r="L230" s="43" t="n">
        <v>312</v>
      </c>
    </row>
    <row r="231" customFormat="false" ht="15.75" hidden="false" customHeight="false" outlineLevel="0" collapsed="false">
      <c r="A231" s="95" t="n">
        <v>324</v>
      </c>
      <c r="B231" s="54" t="s">
        <v>58</v>
      </c>
      <c r="C231" s="96" t="n">
        <v>200</v>
      </c>
      <c r="D231" s="39" t="n">
        <v>0</v>
      </c>
      <c r="E231" s="39" t="n">
        <v>0</v>
      </c>
      <c r="F231" s="39" t="n">
        <v>20</v>
      </c>
      <c r="G231" s="39" t="n">
        <v>76</v>
      </c>
      <c r="H231" s="96" t="n">
        <v>200</v>
      </c>
      <c r="I231" s="39" t="n">
        <v>0</v>
      </c>
      <c r="J231" s="39" t="n">
        <v>0</v>
      </c>
      <c r="K231" s="39" t="n">
        <v>20</v>
      </c>
      <c r="L231" s="39" t="n">
        <v>76</v>
      </c>
    </row>
    <row r="232" customFormat="false" ht="15.75" hidden="false" customHeight="false" outlineLevel="0" collapsed="false">
      <c r="A232" s="62" t="n">
        <v>1.6</v>
      </c>
      <c r="B232" s="97" t="s">
        <v>39</v>
      </c>
      <c r="C232" s="64" t="n">
        <v>60</v>
      </c>
      <c r="D232" s="65" t="n">
        <v>3.96</v>
      </c>
      <c r="E232" s="65" t="n">
        <v>0.72</v>
      </c>
      <c r="F232" s="65" t="n">
        <v>20</v>
      </c>
      <c r="G232" s="65" t="n">
        <v>116</v>
      </c>
      <c r="H232" s="64" t="n">
        <v>60</v>
      </c>
      <c r="I232" s="65" t="n">
        <v>3.96</v>
      </c>
      <c r="J232" s="65" t="n">
        <v>0.72</v>
      </c>
      <c r="K232" s="65" t="n">
        <v>20</v>
      </c>
      <c r="L232" s="65" t="n">
        <v>116</v>
      </c>
    </row>
    <row r="233" customFormat="false" ht="15.75" hidden="false" customHeight="false" outlineLevel="0" collapsed="false">
      <c r="A233" s="47"/>
      <c r="B233" s="159" t="s">
        <v>32</v>
      </c>
      <c r="C233" s="135" t="n">
        <f aca="false">SUM(C226:C232)</f>
        <v>865</v>
      </c>
      <c r="D233" s="122" t="n">
        <f aca="false">SUM(D226:D232)</f>
        <v>32.06</v>
      </c>
      <c r="E233" s="122" t="n">
        <f aca="false">SUM(E226:E232)</f>
        <v>25.88</v>
      </c>
      <c r="F233" s="122" t="n">
        <f aca="false">SUM(F226:F232)</f>
        <v>121</v>
      </c>
      <c r="G233" s="122" t="n">
        <f aca="false">SUM(G226:G232)</f>
        <v>888</v>
      </c>
      <c r="H233" s="143" t="s">
        <v>110</v>
      </c>
      <c r="I233" s="122" t="n">
        <f aca="false">SUM(I226:I232)</f>
        <v>47.36</v>
      </c>
      <c r="J233" s="122" t="n">
        <f aca="false">SUM(J226:J232)</f>
        <v>40.42</v>
      </c>
      <c r="K233" s="122" t="n">
        <f aca="false">SUM(K226:K232)</f>
        <v>131.8</v>
      </c>
      <c r="L233" s="122" t="n">
        <f aca="false">SUM(L226:L232)</f>
        <v>1128</v>
      </c>
    </row>
    <row r="234" s="22" customFormat="true" ht="15.75" hidden="false" customHeight="false" outlineLevel="0" collapsed="false">
      <c r="A234" s="29"/>
      <c r="B234" s="179" t="s">
        <v>40</v>
      </c>
      <c r="C234" s="179"/>
      <c r="D234" s="179"/>
      <c r="E234" s="179"/>
      <c r="F234" s="179"/>
      <c r="G234" s="179"/>
      <c r="H234" s="179"/>
      <c r="I234" s="179"/>
      <c r="J234" s="179"/>
      <c r="K234" s="179"/>
      <c r="L234" s="179"/>
    </row>
    <row r="235" s="22" customFormat="true" ht="15" hidden="false" customHeight="false" outlineLevel="0" collapsed="false">
      <c r="A235" s="112" t="n">
        <v>42</v>
      </c>
      <c r="B235" s="148" t="s">
        <v>66</v>
      </c>
      <c r="C235" s="125"/>
      <c r="D235" s="125"/>
      <c r="E235" s="125"/>
      <c r="F235" s="125"/>
      <c r="G235" s="125"/>
      <c r="H235" s="116" t="n">
        <v>100</v>
      </c>
      <c r="I235" s="43" t="n">
        <v>1.3</v>
      </c>
      <c r="J235" s="43" t="n">
        <v>2.6</v>
      </c>
      <c r="K235" s="43" t="n">
        <v>7.6</v>
      </c>
      <c r="L235" s="43" t="n">
        <v>63</v>
      </c>
    </row>
    <row r="236" s="22" customFormat="true" ht="29.25" hidden="false" customHeight="false" outlineLevel="0" collapsed="false">
      <c r="A236" s="33" t="n">
        <v>61</v>
      </c>
      <c r="B236" s="54" t="s">
        <v>109</v>
      </c>
      <c r="C236" s="42"/>
      <c r="D236" s="60"/>
      <c r="E236" s="60"/>
      <c r="F236" s="60"/>
      <c r="G236" s="60"/>
      <c r="H236" s="42" t="n">
        <v>300</v>
      </c>
      <c r="I236" s="60" t="n">
        <v>18.5</v>
      </c>
      <c r="J236" s="60" t="n">
        <v>17.3</v>
      </c>
      <c r="K236" s="60" t="n">
        <v>20.3</v>
      </c>
      <c r="L236" s="60" t="n">
        <v>316</v>
      </c>
    </row>
    <row r="237" s="22" customFormat="true" ht="15" hidden="false" customHeight="false" outlineLevel="0" collapsed="false">
      <c r="A237" s="33" t="n">
        <v>99</v>
      </c>
      <c r="B237" s="54" t="s">
        <v>36</v>
      </c>
      <c r="C237" s="125"/>
      <c r="D237" s="125"/>
      <c r="E237" s="125"/>
      <c r="F237" s="125"/>
      <c r="G237" s="125"/>
      <c r="H237" s="55" t="n">
        <v>140</v>
      </c>
      <c r="I237" s="39" t="n">
        <v>13</v>
      </c>
      <c r="J237" s="39" t="n">
        <v>13</v>
      </c>
      <c r="K237" s="39" t="n">
        <v>17.6</v>
      </c>
      <c r="L237" s="39" t="n">
        <v>245</v>
      </c>
    </row>
    <row r="238" s="22" customFormat="true" ht="19.5" hidden="false" customHeight="false" outlineLevel="0" collapsed="false">
      <c r="A238" s="33" t="n">
        <v>227</v>
      </c>
      <c r="B238" s="57" t="s">
        <v>37</v>
      </c>
      <c r="C238" s="125"/>
      <c r="D238" s="125"/>
      <c r="E238" s="125"/>
      <c r="F238" s="125"/>
      <c r="G238" s="125"/>
      <c r="H238" s="59" t="n">
        <v>180</v>
      </c>
      <c r="I238" s="60" t="n">
        <v>6.5</v>
      </c>
      <c r="J238" s="60" t="n">
        <v>4.4</v>
      </c>
      <c r="K238" s="60" t="n">
        <v>40</v>
      </c>
      <c r="L238" s="60" t="n">
        <v>233</v>
      </c>
    </row>
    <row r="239" s="22" customFormat="true" ht="15.75" hidden="false" customHeight="false" outlineLevel="0" collapsed="false">
      <c r="A239" s="95" t="n">
        <v>324</v>
      </c>
      <c r="B239" s="54" t="s">
        <v>58</v>
      </c>
      <c r="C239" s="125"/>
      <c r="D239" s="125"/>
      <c r="E239" s="125"/>
      <c r="F239" s="125"/>
      <c r="G239" s="125"/>
      <c r="H239" s="96" t="n">
        <v>200</v>
      </c>
      <c r="I239" s="39" t="n">
        <v>0</v>
      </c>
      <c r="J239" s="39" t="n">
        <v>0</v>
      </c>
      <c r="K239" s="39" t="n">
        <v>20</v>
      </c>
      <c r="L239" s="39" t="n">
        <v>76</v>
      </c>
    </row>
    <row r="240" s="22" customFormat="true" ht="15.75" hidden="false" customHeight="false" outlineLevel="0" collapsed="false">
      <c r="A240" s="62" t="n">
        <v>1.6</v>
      </c>
      <c r="B240" s="97" t="s">
        <v>39</v>
      </c>
      <c r="C240" s="125"/>
      <c r="D240" s="125"/>
      <c r="E240" s="125"/>
      <c r="F240" s="125"/>
      <c r="G240" s="125"/>
      <c r="H240" s="64" t="n">
        <v>60</v>
      </c>
      <c r="I240" s="65" t="n">
        <v>3.96</v>
      </c>
      <c r="J240" s="65" t="n">
        <v>0.72</v>
      </c>
      <c r="K240" s="65" t="n">
        <v>20</v>
      </c>
      <c r="L240" s="65" t="n">
        <v>116</v>
      </c>
    </row>
    <row r="241" customFormat="false" ht="15.75" hidden="false" customHeight="false" outlineLevel="0" collapsed="false">
      <c r="A241" s="50"/>
      <c r="B241" s="159" t="s">
        <v>32</v>
      </c>
      <c r="C241" s="56"/>
      <c r="D241" s="125"/>
      <c r="E241" s="125"/>
      <c r="F241" s="125"/>
      <c r="G241" s="125"/>
      <c r="H241" s="181" t="n">
        <f aca="false">SUM(H235:H240)</f>
        <v>980</v>
      </c>
      <c r="I241" s="122" t="n">
        <f aca="false">SUM(I235:I240)</f>
        <v>43.26</v>
      </c>
      <c r="J241" s="122" t="n">
        <f aca="false">SUM(J235:J240)</f>
        <v>38.02</v>
      </c>
      <c r="K241" s="122" t="n">
        <f aca="false">SUM(K235:K240)</f>
        <v>125.5</v>
      </c>
      <c r="L241" s="122" t="n">
        <f aca="false">SUM(L235:L240)</f>
        <v>1049</v>
      </c>
    </row>
    <row r="242" customFormat="false" ht="15.75" hidden="false" customHeight="false" outlineLevel="0" collapsed="false">
      <c r="A242" s="74"/>
      <c r="B242" s="113" t="s">
        <v>42</v>
      </c>
      <c r="C242" s="113"/>
      <c r="D242" s="113"/>
      <c r="E242" s="113"/>
      <c r="F242" s="113"/>
      <c r="G242" s="113"/>
      <c r="H242" s="113"/>
      <c r="I242" s="113"/>
      <c r="J242" s="113"/>
      <c r="K242" s="113"/>
      <c r="L242" s="113"/>
    </row>
    <row r="243" customFormat="false" ht="15" hidden="false" customHeight="false" outlineLevel="0" collapsed="false">
      <c r="A243" s="33" t="n">
        <v>300</v>
      </c>
      <c r="B243" s="44" t="s">
        <v>28</v>
      </c>
      <c r="C243" s="38" t="n">
        <v>200</v>
      </c>
      <c r="D243" s="39" t="n">
        <v>0.2</v>
      </c>
      <c r="E243" s="39" t="n">
        <v>0</v>
      </c>
      <c r="F243" s="39" t="n">
        <v>9.1</v>
      </c>
      <c r="G243" s="39" t="n">
        <v>36</v>
      </c>
      <c r="H243" s="76"/>
      <c r="I243" s="182"/>
      <c r="J243" s="32"/>
      <c r="K243" s="32"/>
      <c r="L243" s="32"/>
    </row>
    <row r="244" customFormat="false" ht="15" hidden="false" customHeight="false" outlineLevel="0" collapsed="false">
      <c r="A244" s="47"/>
      <c r="B244" s="110" t="s">
        <v>72</v>
      </c>
      <c r="C244" s="120" t="n">
        <v>100</v>
      </c>
      <c r="D244" s="149" t="n">
        <v>7</v>
      </c>
      <c r="E244" s="149" t="n">
        <v>18</v>
      </c>
      <c r="F244" s="149" t="n">
        <v>67</v>
      </c>
      <c r="G244" s="149" t="n">
        <v>450</v>
      </c>
      <c r="H244" s="120"/>
      <c r="I244" s="149"/>
      <c r="J244" s="149"/>
      <c r="K244" s="149"/>
      <c r="L244" s="149"/>
    </row>
    <row r="245" customFormat="false" ht="15.75" hidden="false" customHeight="false" outlineLevel="0" collapsed="false">
      <c r="A245" s="47"/>
      <c r="B245" s="98" t="s">
        <v>32</v>
      </c>
      <c r="C245" s="183" t="n">
        <v>300</v>
      </c>
      <c r="D245" s="80" t="n">
        <f aca="false">SUM(D243:D244)</f>
        <v>7.2</v>
      </c>
      <c r="E245" s="80" t="n">
        <f aca="false">SUM(E243:E244)</f>
        <v>18</v>
      </c>
      <c r="F245" s="80" t="n">
        <f aca="false">SUM(F243:F244)</f>
        <v>76.1</v>
      </c>
      <c r="G245" s="80" t="n">
        <f aca="false">SUM(G243:G244)</f>
        <v>486</v>
      </c>
      <c r="H245" s="39"/>
      <c r="I245" s="139"/>
      <c r="J245" s="139"/>
      <c r="K245" s="139"/>
      <c r="L245" s="139"/>
    </row>
    <row r="246" customFormat="false" ht="15.75" hidden="false" customHeight="true" outlineLevel="0" collapsed="false">
      <c r="A246" s="50"/>
      <c r="B246" s="131" t="s">
        <v>111</v>
      </c>
      <c r="C246" s="131"/>
      <c r="D246" s="131"/>
      <c r="E246" s="131"/>
      <c r="F246" s="131"/>
      <c r="G246" s="131"/>
      <c r="H246" s="131"/>
      <c r="I246" s="131"/>
      <c r="J246" s="131"/>
      <c r="K246" s="131"/>
      <c r="L246" s="131"/>
    </row>
    <row r="247" customFormat="false" ht="14.25" hidden="false" customHeight="true" outlineLevel="0" collapsed="false">
      <c r="A247" s="112"/>
      <c r="B247" s="131" t="s">
        <v>61</v>
      </c>
      <c r="C247" s="131"/>
      <c r="D247" s="131"/>
      <c r="E247" s="131"/>
      <c r="F247" s="131"/>
      <c r="G247" s="131"/>
      <c r="H247" s="131"/>
      <c r="I247" s="131"/>
      <c r="J247" s="131"/>
      <c r="K247" s="131"/>
      <c r="L247" s="131"/>
    </row>
    <row r="248" customFormat="false" ht="27" hidden="false" customHeight="true" outlineLevel="0" collapsed="false">
      <c r="A248" s="40" t="n">
        <v>210</v>
      </c>
      <c r="B248" s="75" t="s">
        <v>112</v>
      </c>
      <c r="C248" s="161" t="n">
        <v>155</v>
      </c>
      <c r="D248" s="32" t="n">
        <v>4.33</v>
      </c>
      <c r="E248" s="32" t="n">
        <v>6.25</v>
      </c>
      <c r="F248" s="32" t="n">
        <v>24.08</v>
      </c>
      <c r="G248" s="32" t="n">
        <v>172</v>
      </c>
      <c r="H248" s="161" t="n">
        <v>185</v>
      </c>
      <c r="I248" s="32" t="n">
        <v>5.2</v>
      </c>
      <c r="J248" s="32" t="n">
        <v>7.5</v>
      </c>
      <c r="K248" s="32" t="n">
        <v>28.9</v>
      </c>
      <c r="L248" s="32" t="n">
        <v>206</v>
      </c>
    </row>
    <row r="249" customFormat="false" ht="19.5" hidden="false" customHeight="false" outlineLevel="0" collapsed="false">
      <c r="A249" s="106" t="n">
        <v>239</v>
      </c>
      <c r="B249" s="168" t="s">
        <v>113</v>
      </c>
      <c r="C249" s="45" t="n">
        <v>140</v>
      </c>
      <c r="D249" s="39" t="n">
        <v>22.8</v>
      </c>
      <c r="E249" s="39" t="n">
        <v>16.7</v>
      </c>
      <c r="F249" s="39" t="n">
        <v>29.2</v>
      </c>
      <c r="G249" s="39" t="n">
        <v>360</v>
      </c>
      <c r="H249" s="45" t="n">
        <v>160</v>
      </c>
      <c r="I249" s="39" t="n">
        <v>26.1</v>
      </c>
      <c r="J249" s="39" t="n">
        <v>19.1</v>
      </c>
      <c r="K249" s="39" t="n">
        <v>33.4</v>
      </c>
      <c r="L249" s="39" t="n">
        <v>412</v>
      </c>
    </row>
    <row r="250" s="22" customFormat="true" ht="19.5" hidden="false" customHeight="true" outlineLevel="0" collapsed="false">
      <c r="A250" s="33" t="n">
        <v>302</v>
      </c>
      <c r="B250" s="54" t="s">
        <v>88</v>
      </c>
      <c r="C250" s="42" t="n">
        <v>207</v>
      </c>
      <c r="D250" s="43" t="n">
        <v>0.2</v>
      </c>
      <c r="E250" s="43" t="n">
        <v>0</v>
      </c>
      <c r="F250" s="43" t="n">
        <v>9.3</v>
      </c>
      <c r="G250" s="43" t="n">
        <v>38</v>
      </c>
      <c r="H250" s="42" t="n">
        <v>207</v>
      </c>
      <c r="I250" s="43" t="n">
        <v>0.2</v>
      </c>
      <c r="J250" s="43" t="n">
        <v>0</v>
      </c>
      <c r="K250" s="43" t="n">
        <v>9.3</v>
      </c>
      <c r="L250" s="43" t="n">
        <v>38</v>
      </c>
    </row>
    <row r="251" s="22" customFormat="true" ht="32.25" hidden="false" customHeight="true" outlineLevel="0" collapsed="false">
      <c r="A251" s="184" t="n">
        <v>2</v>
      </c>
      <c r="B251" s="44" t="s">
        <v>114</v>
      </c>
      <c r="C251" s="45" t="n">
        <v>63</v>
      </c>
      <c r="D251" s="46" t="n">
        <v>7.3</v>
      </c>
      <c r="E251" s="46" t="n">
        <v>14.3</v>
      </c>
      <c r="F251" s="46" t="n">
        <v>16.7</v>
      </c>
      <c r="G251" s="46" t="n">
        <v>230</v>
      </c>
      <c r="H251" s="45"/>
      <c r="I251" s="46"/>
      <c r="J251" s="46"/>
      <c r="K251" s="46"/>
      <c r="L251" s="46"/>
    </row>
    <row r="252" s="22" customFormat="true" ht="32.25" hidden="false" customHeight="true" outlineLevel="0" collapsed="false">
      <c r="A252" s="33" t="n">
        <v>1</v>
      </c>
      <c r="B252" s="44" t="s">
        <v>115</v>
      </c>
      <c r="C252" s="45"/>
      <c r="D252" s="46"/>
      <c r="E252" s="46"/>
      <c r="F252" s="46"/>
      <c r="G252" s="46"/>
      <c r="H252" s="45" t="n">
        <v>45</v>
      </c>
      <c r="I252" s="46" t="n">
        <v>2.4</v>
      </c>
      <c r="J252" s="46" t="n">
        <v>12.7</v>
      </c>
      <c r="K252" s="46" t="n">
        <v>14.6</v>
      </c>
      <c r="L252" s="46" t="n">
        <v>186</v>
      </c>
    </row>
    <row r="253" customFormat="false" ht="15" hidden="false" customHeight="false" outlineLevel="0" collapsed="false">
      <c r="A253" s="40" t="n">
        <v>1.5</v>
      </c>
      <c r="B253" s="41" t="s">
        <v>29</v>
      </c>
      <c r="C253" s="42" t="n">
        <v>30</v>
      </c>
      <c r="D253" s="43" t="n">
        <v>2.4</v>
      </c>
      <c r="E253" s="43" t="n">
        <v>0.3</v>
      </c>
      <c r="F253" s="43" t="n">
        <v>14.5</v>
      </c>
      <c r="G253" s="43" t="n">
        <v>74</v>
      </c>
      <c r="H253" s="42" t="n">
        <v>30</v>
      </c>
      <c r="I253" s="43" t="n">
        <v>2.4</v>
      </c>
      <c r="J253" s="43" t="n">
        <v>0.3</v>
      </c>
      <c r="K253" s="43" t="n">
        <v>14.5</v>
      </c>
      <c r="L253" s="43" t="n">
        <v>74</v>
      </c>
    </row>
    <row r="254" customFormat="false" ht="15.75" hidden="false" customHeight="false" outlineLevel="0" collapsed="false">
      <c r="A254" s="47"/>
      <c r="B254" s="170" t="s">
        <v>32</v>
      </c>
      <c r="C254" s="122" t="n">
        <f aca="false">SUM(C248:C253)</f>
        <v>595</v>
      </c>
      <c r="D254" s="122" t="n">
        <f aca="false">SUM(D248:D253)</f>
        <v>37.03</v>
      </c>
      <c r="E254" s="122" t="n">
        <f aca="false">SUM(E248:E253)</f>
        <v>37.55</v>
      </c>
      <c r="F254" s="122" t="n">
        <f aca="false">SUM(F248:F253)</f>
        <v>93.78</v>
      </c>
      <c r="G254" s="122" t="n">
        <f aca="false">SUM(G248:G253)</f>
        <v>874</v>
      </c>
      <c r="H254" s="122" t="n">
        <f aca="false">SUM(H248:H253)</f>
        <v>627</v>
      </c>
      <c r="I254" s="122" t="n">
        <f aca="false">SUM(I248:I253)</f>
        <v>36.3</v>
      </c>
      <c r="J254" s="122" t="n">
        <f aca="false">SUM(J248:J253)</f>
        <v>39.6</v>
      </c>
      <c r="K254" s="122" t="n">
        <f aca="false">SUM(K248:K253)</f>
        <v>100.7</v>
      </c>
      <c r="L254" s="122" t="n">
        <f aca="false">SUM(L248:L253)</f>
        <v>916</v>
      </c>
    </row>
    <row r="255" s="22" customFormat="true" ht="15.75" hidden="false" customHeight="true" outlineLevel="0" collapsed="false">
      <c r="A255" s="112"/>
      <c r="B255" s="113" t="s">
        <v>33</v>
      </c>
      <c r="C255" s="113"/>
      <c r="D255" s="113"/>
      <c r="E255" s="113"/>
      <c r="F255" s="113"/>
      <c r="G255" s="113"/>
      <c r="H255" s="113"/>
      <c r="I255" s="113"/>
      <c r="J255" s="113"/>
      <c r="K255" s="113"/>
      <c r="L255" s="113"/>
      <c r="N255" s="185"/>
      <c r="O255" s="185"/>
      <c r="P255" s="185"/>
      <c r="Q255" s="185"/>
      <c r="R255" s="185"/>
    </row>
    <row r="256" customFormat="false" ht="15" hidden="false" customHeight="false" outlineLevel="0" collapsed="false">
      <c r="A256" s="33" t="n">
        <v>47</v>
      </c>
      <c r="B256" s="75" t="s">
        <v>53</v>
      </c>
      <c r="C256" s="161" t="n">
        <v>60</v>
      </c>
      <c r="D256" s="32" t="n">
        <v>1.1</v>
      </c>
      <c r="E256" s="32" t="n">
        <v>4.8</v>
      </c>
      <c r="F256" s="32" t="n">
        <v>5.9</v>
      </c>
      <c r="G256" s="32" t="n">
        <v>73</v>
      </c>
      <c r="H256" s="89" t="n">
        <v>100</v>
      </c>
      <c r="I256" s="90" t="n">
        <v>1.8</v>
      </c>
      <c r="J256" s="90" t="n">
        <v>7.9</v>
      </c>
      <c r="K256" s="90" t="n">
        <v>9.9</v>
      </c>
      <c r="L256" s="90" t="n">
        <v>122</v>
      </c>
    </row>
    <row r="257" s="22" customFormat="true" ht="29.25" hidden="false" customHeight="false" outlineLevel="0" collapsed="false">
      <c r="A257" s="33" t="n">
        <v>636</v>
      </c>
      <c r="B257" s="186" t="s">
        <v>116</v>
      </c>
      <c r="C257" s="115" t="n">
        <v>263</v>
      </c>
      <c r="D257" s="120" t="n">
        <v>4.2</v>
      </c>
      <c r="E257" s="120" t="n">
        <v>3.6</v>
      </c>
      <c r="F257" s="120" t="n">
        <v>19.6</v>
      </c>
      <c r="G257" s="120" t="n">
        <v>132</v>
      </c>
      <c r="H257" s="115" t="n">
        <v>276</v>
      </c>
      <c r="I257" s="120" t="n">
        <v>5.8</v>
      </c>
      <c r="J257" s="120" t="n">
        <v>4.6</v>
      </c>
      <c r="K257" s="120" t="n">
        <v>19.9</v>
      </c>
      <c r="L257" s="120" t="n">
        <v>148</v>
      </c>
    </row>
    <row r="258" customFormat="false" ht="19.5" hidden="false" customHeight="false" outlineLevel="0" collapsed="false">
      <c r="A258" s="33" t="n">
        <v>91</v>
      </c>
      <c r="B258" s="54" t="s">
        <v>117</v>
      </c>
      <c r="C258" s="42" t="n">
        <v>90</v>
      </c>
      <c r="D258" s="60" t="n">
        <v>11</v>
      </c>
      <c r="E258" s="60" t="n">
        <v>7.5</v>
      </c>
      <c r="F258" s="60" t="n">
        <v>3</v>
      </c>
      <c r="G258" s="60" t="n">
        <v>128</v>
      </c>
      <c r="H258" s="42" t="n">
        <v>100</v>
      </c>
      <c r="I258" s="60" t="n">
        <v>12.2</v>
      </c>
      <c r="J258" s="60" t="n">
        <v>8.3</v>
      </c>
      <c r="K258" s="60" t="n">
        <v>3.3</v>
      </c>
      <c r="L258" s="60" t="n">
        <v>142</v>
      </c>
    </row>
    <row r="259" customFormat="false" ht="15" hidden="false" customHeight="false" outlineLevel="0" collapsed="false">
      <c r="A259" s="33" t="n">
        <v>146</v>
      </c>
      <c r="B259" s="54" t="s">
        <v>57</v>
      </c>
      <c r="C259" s="42" t="n">
        <v>150</v>
      </c>
      <c r="D259" s="46" t="n">
        <v>3.08</v>
      </c>
      <c r="E259" s="46" t="n">
        <v>4.8</v>
      </c>
      <c r="F259" s="46" t="n">
        <v>20.03</v>
      </c>
      <c r="G259" s="46" t="n">
        <v>141</v>
      </c>
      <c r="H259" s="42" t="n">
        <v>180</v>
      </c>
      <c r="I259" s="46" t="n">
        <v>3.69</v>
      </c>
      <c r="J259" s="46" t="n">
        <v>5.76</v>
      </c>
      <c r="K259" s="46" t="n">
        <v>24.03</v>
      </c>
      <c r="L259" s="46" t="n">
        <v>169</v>
      </c>
    </row>
    <row r="260" customFormat="false" ht="15" hidden="false" customHeight="false" outlineLevel="0" collapsed="false">
      <c r="A260" s="33" t="n">
        <v>300</v>
      </c>
      <c r="B260" s="54" t="s">
        <v>28</v>
      </c>
      <c r="C260" s="38" t="n">
        <v>200</v>
      </c>
      <c r="D260" s="39" t="n">
        <v>0.2</v>
      </c>
      <c r="E260" s="39" t="n">
        <v>0</v>
      </c>
      <c r="F260" s="39" t="n">
        <v>9.1</v>
      </c>
      <c r="G260" s="39" t="n">
        <v>36</v>
      </c>
      <c r="H260" s="38" t="n">
        <v>200</v>
      </c>
      <c r="I260" s="39" t="n">
        <v>0.2</v>
      </c>
      <c r="J260" s="39" t="n">
        <v>0</v>
      </c>
      <c r="K260" s="39" t="n">
        <v>9.1</v>
      </c>
      <c r="L260" s="39" t="n">
        <v>36</v>
      </c>
    </row>
    <row r="261" customFormat="false" ht="15.75" hidden="false" customHeight="false" outlineLevel="0" collapsed="false">
      <c r="A261" s="62" t="n">
        <v>1.6</v>
      </c>
      <c r="B261" s="97" t="s">
        <v>39</v>
      </c>
      <c r="C261" s="64" t="n">
        <v>60</v>
      </c>
      <c r="D261" s="65" t="n">
        <v>3.96</v>
      </c>
      <c r="E261" s="65" t="n">
        <v>0.72</v>
      </c>
      <c r="F261" s="65" t="n">
        <v>20</v>
      </c>
      <c r="G261" s="65" t="n">
        <v>116</v>
      </c>
      <c r="H261" s="64" t="n">
        <v>60</v>
      </c>
      <c r="I261" s="65" t="n">
        <v>3.96</v>
      </c>
      <c r="J261" s="65" t="n">
        <v>0.72</v>
      </c>
      <c r="K261" s="65" t="n">
        <v>20</v>
      </c>
      <c r="L261" s="65" t="n">
        <v>116</v>
      </c>
    </row>
    <row r="262" customFormat="false" ht="15.75" hidden="false" customHeight="false" outlineLevel="0" collapsed="false">
      <c r="A262" s="47"/>
      <c r="B262" s="159" t="s">
        <v>32</v>
      </c>
      <c r="C262" s="135" t="n">
        <f aca="false">SUM(C256:C261)</f>
        <v>823</v>
      </c>
      <c r="D262" s="139" t="n">
        <f aca="false">SUM(D256:D261)</f>
        <v>23.54</v>
      </c>
      <c r="E262" s="139" t="n">
        <f aca="false">SUM(E256:E261)</f>
        <v>21.42</v>
      </c>
      <c r="F262" s="139" t="n">
        <f aca="false">SUM(F256:F261)</f>
        <v>77.63</v>
      </c>
      <c r="G262" s="139" t="n">
        <f aca="false">SUM(G256:G261)</f>
        <v>626</v>
      </c>
      <c r="H262" s="135" t="n">
        <f aca="false">SUM(H256:H261)</f>
        <v>916</v>
      </c>
      <c r="I262" s="122" t="n">
        <f aca="false">SUM(I256:I261)</f>
        <v>27.65</v>
      </c>
      <c r="J262" s="122" t="n">
        <f aca="false">SUM(J256:J261)</f>
        <v>27.28</v>
      </c>
      <c r="K262" s="122" t="n">
        <f aca="false">SUM(K256:K261)</f>
        <v>86.23</v>
      </c>
      <c r="L262" s="122" t="n">
        <f aca="false">SUM(L256:L261)</f>
        <v>733</v>
      </c>
    </row>
    <row r="263" s="22" customFormat="true" ht="15.75" hidden="false" customHeight="false" outlineLevel="0" collapsed="false">
      <c r="A263" s="29"/>
      <c r="B263" s="126" t="s">
        <v>40</v>
      </c>
      <c r="C263" s="126"/>
      <c r="D263" s="126"/>
      <c r="E263" s="126"/>
      <c r="F263" s="126"/>
      <c r="G263" s="126"/>
      <c r="H263" s="126"/>
      <c r="I263" s="126"/>
      <c r="J263" s="126"/>
      <c r="K263" s="126"/>
      <c r="L263" s="126"/>
    </row>
    <row r="264" s="22" customFormat="true" ht="15" hidden="false" customHeight="false" outlineLevel="0" collapsed="false">
      <c r="A264" s="33" t="n">
        <v>47</v>
      </c>
      <c r="B264" s="75" t="s">
        <v>53</v>
      </c>
      <c r="C264" s="187"/>
      <c r="D264" s="125"/>
      <c r="E264" s="125"/>
      <c r="F264" s="125"/>
      <c r="G264" s="125"/>
      <c r="H264" s="89" t="n">
        <v>100</v>
      </c>
      <c r="I264" s="90" t="n">
        <v>1.8</v>
      </c>
      <c r="J264" s="90" t="n">
        <v>7.9</v>
      </c>
      <c r="K264" s="90" t="n">
        <v>9.9</v>
      </c>
      <c r="L264" s="90" t="n">
        <v>122</v>
      </c>
    </row>
    <row r="265" s="22" customFormat="true" ht="29.25" hidden="false" customHeight="false" outlineLevel="0" collapsed="false">
      <c r="A265" s="33" t="n">
        <v>636</v>
      </c>
      <c r="B265" s="186" t="s">
        <v>116</v>
      </c>
      <c r="C265" s="187"/>
      <c r="D265" s="125"/>
      <c r="E265" s="125"/>
      <c r="F265" s="125"/>
      <c r="G265" s="125"/>
      <c r="H265" s="115" t="n">
        <v>276</v>
      </c>
      <c r="I265" s="120" t="n">
        <v>5.8</v>
      </c>
      <c r="J265" s="120" t="n">
        <v>4.6</v>
      </c>
      <c r="K265" s="120" t="n">
        <v>19.9</v>
      </c>
      <c r="L265" s="120" t="n">
        <v>148</v>
      </c>
    </row>
    <row r="266" s="22" customFormat="true" ht="19.5" hidden="false" customHeight="false" outlineLevel="0" collapsed="false">
      <c r="A266" s="33" t="n">
        <v>91</v>
      </c>
      <c r="B266" s="54" t="s">
        <v>118</v>
      </c>
      <c r="C266" s="187"/>
      <c r="D266" s="125"/>
      <c r="E266" s="125"/>
      <c r="F266" s="125"/>
      <c r="G266" s="125"/>
      <c r="H266" s="42" t="n">
        <v>100</v>
      </c>
      <c r="I266" s="60" t="n">
        <v>12.2</v>
      </c>
      <c r="J266" s="60" t="n">
        <v>8.3</v>
      </c>
      <c r="K266" s="60" t="n">
        <v>3.3</v>
      </c>
      <c r="L266" s="60" t="n">
        <v>142</v>
      </c>
    </row>
    <row r="267" s="22" customFormat="true" ht="15" hidden="false" customHeight="false" outlineLevel="0" collapsed="false">
      <c r="A267" s="33" t="n">
        <v>178</v>
      </c>
      <c r="B267" s="54" t="s">
        <v>119</v>
      </c>
      <c r="C267" s="187"/>
      <c r="D267" s="125"/>
      <c r="E267" s="125"/>
      <c r="F267" s="125"/>
      <c r="G267" s="125"/>
      <c r="H267" s="42" t="n">
        <v>180</v>
      </c>
      <c r="I267" s="46" t="n">
        <v>18.1</v>
      </c>
      <c r="J267" s="46" t="n">
        <v>5.9</v>
      </c>
      <c r="K267" s="46" t="n">
        <v>42.5</v>
      </c>
      <c r="L267" s="46" t="n">
        <v>318</v>
      </c>
    </row>
    <row r="268" s="22" customFormat="true" ht="15" hidden="false" customHeight="false" outlineLevel="0" collapsed="false">
      <c r="A268" s="33" t="n">
        <v>300</v>
      </c>
      <c r="B268" s="54" t="s">
        <v>28</v>
      </c>
      <c r="C268" s="187"/>
      <c r="D268" s="125"/>
      <c r="E268" s="125"/>
      <c r="F268" s="125"/>
      <c r="G268" s="125"/>
      <c r="H268" s="38" t="n">
        <v>200</v>
      </c>
      <c r="I268" s="39" t="n">
        <v>0.2</v>
      </c>
      <c r="J268" s="39" t="n">
        <v>0</v>
      </c>
      <c r="K268" s="39" t="n">
        <v>9.1</v>
      </c>
      <c r="L268" s="39" t="n">
        <v>36</v>
      </c>
    </row>
    <row r="269" s="22" customFormat="true" ht="15.75" hidden="false" customHeight="false" outlineLevel="0" collapsed="false">
      <c r="A269" s="62" t="n">
        <v>1.6</v>
      </c>
      <c r="B269" s="63" t="s">
        <v>39</v>
      </c>
      <c r="C269" s="187"/>
      <c r="D269" s="125"/>
      <c r="E269" s="125"/>
      <c r="F269" s="125"/>
      <c r="G269" s="125"/>
      <c r="H269" s="64" t="n">
        <v>60</v>
      </c>
      <c r="I269" s="65" t="n">
        <v>3.96</v>
      </c>
      <c r="J269" s="65" t="n">
        <v>0.72</v>
      </c>
      <c r="K269" s="65" t="n">
        <v>20</v>
      </c>
      <c r="L269" s="65" t="n">
        <v>116</v>
      </c>
    </row>
    <row r="270" s="22" customFormat="true" ht="15.75" hidden="false" customHeight="false" outlineLevel="0" collapsed="false">
      <c r="A270" s="47"/>
      <c r="B270" s="159" t="s">
        <v>32</v>
      </c>
      <c r="C270" s="187"/>
      <c r="D270" s="125"/>
      <c r="E270" s="125"/>
      <c r="F270" s="125"/>
      <c r="G270" s="125"/>
      <c r="H270" s="135" t="n">
        <f aca="false">SUM(H264:H269)</f>
        <v>916</v>
      </c>
      <c r="I270" s="122" t="n">
        <f aca="false">SUM(I264:I269)</f>
        <v>42.06</v>
      </c>
      <c r="J270" s="122" t="n">
        <f aca="false">SUM(J264:J269)</f>
        <v>27.42</v>
      </c>
      <c r="K270" s="122" t="n">
        <f aca="false">SUM(K264:K269)</f>
        <v>104.7</v>
      </c>
      <c r="L270" s="122" t="n">
        <f aca="false">SUM(L264:L269)</f>
        <v>882</v>
      </c>
    </row>
    <row r="271" customFormat="false" ht="15.75" hidden="false" customHeight="false" outlineLevel="0" collapsed="false">
      <c r="A271" s="74"/>
      <c r="B271" s="113" t="s">
        <v>42</v>
      </c>
      <c r="C271" s="113"/>
      <c r="D271" s="113"/>
      <c r="E271" s="113"/>
      <c r="F271" s="113"/>
      <c r="G271" s="113"/>
      <c r="H271" s="113"/>
      <c r="I271" s="113"/>
      <c r="J271" s="113"/>
      <c r="K271" s="113"/>
      <c r="L271" s="113"/>
    </row>
    <row r="272" customFormat="false" ht="15.75" hidden="false" customHeight="false" outlineLevel="0" collapsed="false">
      <c r="A272" s="62"/>
      <c r="B272" s="102" t="s">
        <v>91</v>
      </c>
      <c r="C272" s="76" t="s">
        <v>92</v>
      </c>
      <c r="D272" s="32"/>
      <c r="E272" s="32"/>
      <c r="F272" s="32"/>
      <c r="G272" s="32"/>
      <c r="H272" s="103"/>
      <c r="I272" s="32"/>
      <c r="J272" s="32"/>
      <c r="K272" s="32"/>
      <c r="L272" s="32"/>
    </row>
    <row r="273" customFormat="false" ht="15.75" hidden="false" customHeight="false" outlineLevel="0" collapsed="false">
      <c r="A273" s="71"/>
      <c r="B273" s="44" t="s">
        <v>49</v>
      </c>
      <c r="C273" s="45" t="n">
        <v>35</v>
      </c>
      <c r="D273" s="46" t="n">
        <v>2.6</v>
      </c>
      <c r="E273" s="46" t="n">
        <v>1.01</v>
      </c>
      <c r="F273" s="46" t="n">
        <v>17.8</v>
      </c>
      <c r="G273" s="46" t="n">
        <v>92.4</v>
      </c>
      <c r="H273" s="188"/>
      <c r="I273" s="78"/>
      <c r="J273" s="78"/>
      <c r="K273" s="78"/>
      <c r="L273" s="78"/>
    </row>
    <row r="274" s="22" customFormat="true" ht="15" hidden="false" customHeight="false" outlineLevel="0" collapsed="false">
      <c r="A274" s="71"/>
      <c r="B274" s="110" t="s">
        <v>93</v>
      </c>
      <c r="C274" s="120" t="n">
        <v>20</v>
      </c>
      <c r="D274" s="120" t="n">
        <v>4.68</v>
      </c>
      <c r="E274" s="149" t="n">
        <v>6</v>
      </c>
      <c r="F274" s="149" t="n">
        <v>0</v>
      </c>
      <c r="G274" s="149" t="n">
        <v>74.2</v>
      </c>
      <c r="H274" s="189"/>
      <c r="I274" s="190"/>
      <c r="J274" s="190"/>
      <c r="K274" s="190"/>
      <c r="L274" s="190"/>
    </row>
    <row r="275" s="22" customFormat="true" ht="15" hidden="false" customHeight="false" outlineLevel="0" collapsed="false">
      <c r="A275" s="191"/>
      <c r="B275" s="192" t="s">
        <v>72</v>
      </c>
      <c r="C275" s="138" t="n">
        <v>50</v>
      </c>
      <c r="D275" s="120" t="n">
        <v>3.5</v>
      </c>
      <c r="E275" s="149" t="n">
        <v>9</v>
      </c>
      <c r="F275" s="149" t="n">
        <v>34</v>
      </c>
      <c r="G275" s="149" t="n">
        <v>225</v>
      </c>
      <c r="H275" s="189"/>
      <c r="I275" s="190"/>
      <c r="J275" s="190"/>
      <c r="K275" s="190"/>
      <c r="L275" s="190"/>
    </row>
    <row r="276" customFormat="false" ht="15" hidden="false" customHeight="false" outlineLevel="0" collapsed="false">
      <c r="A276" s="33" t="n">
        <v>300</v>
      </c>
      <c r="B276" s="44" t="s">
        <v>28</v>
      </c>
      <c r="C276" s="38" t="n">
        <v>200</v>
      </c>
      <c r="D276" s="39" t="n">
        <v>0.2</v>
      </c>
      <c r="E276" s="39" t="n">
        <v>0</v>
      </c>
      <c r="F276" s="39" t="n">
        <v>9.1</v>
      </c>
      <c r="G276" s="39" t="n">
        <v>36</v>
      </c>
      <c r="H276" s="120"/>
      <c r="I276" s="149"/>
      <c r="J276" s="149"/>
      <c r="K276" s="149"/>
      <c r="L276" s="149"/>
    </row>
    <row r="277" customFormat="false" ht="15.75" hidden="false" customHeight="false" outlineLevel="0" collapsed="false">
      <c r="A277" s="193"/>
      <c r="B277" s="98" t="s">
        <v>32</v>
      </c>
      <c r="C277" s="194" t="n">
        <f aca="false">SUM(C273:C276)</f>
        <v>305</v>
      </c>
      <c r="D277" s="49" t="n">
        <f aca="false">SUM(D273:D276)</f>
        <v>10.98</v>
      </c>
      <c r="E277" s="49" t="n">
        <f aca="false">SUM(E273:E276)</f>
        <v>16.01</v>
      </c>
      <c r="F277" s="49" t="n">
        <f aca="false">SUM(F273:F276)</f>
        <v>60.9</v>
      </c>
      <c r="G277" s="49" t="n">
        <f aca="false">SUM(G273:G276)</f>
        <v>427.6</v>
      </c>
      <c r="H277" s="39"/>
      <c r="I277" s="139"/>
      <c r="J277" s="139"/>
      <c r="K277" s="139"/>
      <c r="L277" s="139"/>
    </row>
    <row r="278" s="22" customFormat="true" ht="15.75" hidden="false" customHeight="true" outlineLevel="0" collapsed="false">
      <c r="A278" s="50"/>
      <c r="B278" s="131" t="s">
        <v>120</v>
      </c>
      <c r="C278" s="131"/>
      <c r="D278" s="131"/>
      <c r="E278" s="131"/>
      <c r="F278" s="131"/>
      <c r="G278" s="131"/>
      <c r="H278" s="131"/>
      <c r="I278" s="131"/>
      <c r="J278" s="131"/>
      <c r="K278" s="131"/>
      <c r="L278" s="131"/>
    </row>
    <row r="279" s="22" customFormat="true" ht="15" hidden="false" customHeight="true" outlineLevel="0" collapsed="false">
      <c r="A279" s="29"/>
      <c r="B279" s="132" t="s">
        <v>61</v>
      </c>
      <c r="C279" s="132"/>
      <c r="D279" s="132"/>
      <c r="E279" s="132"/>
      <c r="F279" s="132"/>
      <c r="G279" s="132"/>
      <c r="H279" s="132"/>
      <c r="I279" s="132"/>
      <c r="J279" s="132"/>
      <c r="K279" s="132"/>
      <c r="L279" s="132"/>
    </row>
    <row r="280" s="22" customFormat="true" ht="19.5" hidden="false" customHeight="false" outlineLevel="0" collapsed="false">
      <c r="A280" s="33" t="n">
        <v>227</v>
      </c>
      <c r="B280" s="34" t="s">
        <v>37</v>
      </c>
      <c r="C280" s="58" t="n">
        <v>150</v>
      </c>
      <c r="D280" s="46" t="n">
        <v>5.42</v>
      </c>
      <c r="E280" s="46" t="n">
        <v>3.67</v>
      </c>
      <c r="F280" s="46" t="n">
        <v>33.33</v>
      </c>
      <c r="G280" s="46" t="n">
        <v>186</v>
      </c>
      <c r="H280" s="59" t="n">
        <v>180</v>
      </c>
      <c r="I280" s="60" t="n">
        <v>6.5</v>
      </c>
      <c r="J280" s="60" t="n">
        <v>4.4</v>
      </c>
      <c r="K280" s="60" t="n">
        <v>40</v>
      </c>
      <c r="L280" s="60" t="n">
        <v>233</v>
      </c>
    </row>
    <row r="281" s="22" customFormat="true" ht="21.75" hidden="false" customHeight="true" outlineLevel="0" collapsed="false">
      <c r="A281" s="33" t="n">
        <v>136</v>
      </c>
      <c r="B281" s="54" t="s">
        <v>121</v>
      </c>
      <c r="C281" s="45" t="n">
        <v>150</v>
      </c>
      <c r="D281" s="39" t="n">
        <v>29</v>
      </c>
      <c r="E281" s="39" t="n">
        <v>7</v>
      </c>
      <c r="F281" s="39" t="n">
        <v>20</v>
      </c>
      <c r="G281" s="39" t="n">
        <v>253</v>
      </c>
      <c r="H281" s="45" t="n">
        <v>150</v>
      </c>
      <c r="I281" s="39" t="n">
        <v>29</v>
      </c>
      <c r="J281" s="39" t="n">
        <v>7</v>
      </c>
      <c r="K281" s="39" t="n">
        <v>20</v>
      </c>
      <c r="L281" s="39" t="n">
        <v>253</v>
      </c>
    </row>
    <row r="282" s="22" customFormat="true" ht="15" hidden="false" customHeight="false" outlineLevel="0" collapsed="false">
      <c r="A282" s="33" t="n">
        <v>300</v>
      </c>
      <c r="B282" s="54" t="s">
        <v>28</v>
      </c>
      <c r="C282" s="38" t="n">
        <v>200</v>
      </c>
      <c r="D282" s="39" t="n">
        <v>0.2</v>
      </c>
      <c r="E282" s="39" t="n">
        <v>0</v>
      </c>
      <c r="F282" s="39" t="n">
        <v>9.1</v>
      </c>
      <c r="G282" s="39" t="n">
        <v>36</v>
      </c>
      <c r="H282" s="38" t="n">
        <v>200</v>
      </c>
      <c r="I282" s="39" t="n">
        <v>0.2</v>
      </c>
      <c r="J282" s="39" t="n">
        <v>0</v>
      </c>
      <c r="K282" s="39" t="n">
        <v>9.1</v>
      </c>
      <c r="L282" s="39" t="n">
        <v>36</v>
      </c>
    </row>
    <row r="283" s="22" customFormat="true" ht="15" hidden="false" customHeight="false" outlineLevel="0" collapsed="false">
      <c r="A283" s="40" t="n">
        <v>1.5</v>
      </c>
      <c r="B283" s="41" t="s">
        <v>29</v>
      </c>
      <c r="C283" s="42" t="n">
        <v>30</v>
      </c>
      <c r="D283" s="43" t="n">
        <v>2.4</v>
      </c>
      <c r="E283" s="43" t="n">
        <v>0.3</v>
      </c>
      <c r="F283" s="43" t="n">
        <v>14.5</v>
      </c>
      <c r="G283" s="43" t="n">
        <v>74</v>
      </c>
      <c r="H283" s="42" t="n">
        <v>30</v>
      </c>
      <c r="I283" s="43" t="n">
        <v>2.4</v>
      </c>
      <c r="J283" s="43" t="n">
        <v>0.3</v>
      </c>
      <c r="K283" s="43" t="n">
        <v>14.5</v>
      </c>
      <c r="L283" s="43" t="n">
        <v>74</v>
      </c>
    </row>
    <row r="284" s="22" customFormat="true" ht="15.75" hidden="false" customHeight="false" outlineLevel="0" collapsed="false">
      <c r="A284" s="195"/>
      <c r="B284" s="97" t="s">
        <v>76</v>
      </c>
      <c r="C284" s="64" t="n">
        <v>230</v>
      </c>
      <c r="D284" s="83" t="n">
        <v>0.7</v>
      </c>
      <c r="E284" s="83" t="n">
        <v>0.9</v>
      </c>
      <c r="F284" s="83" t="n">
        <v>29.9</v>
      </c>
      <c r="G284" s="83" t="n">
        <v>115</v>
      </c>
      <c r="H284" s="196"/>
      <c r="I284" s="197"/>
      <c r="J284" s="197"/>
      <c r="K284" s="197"/>
      <c r="L284" s="197"/>
      <c r="R284" s="22" t="s">
        <v>0</v>
      </c>
    </row>
    <row r="285" s="22" customFormat="true" ht="30" hidden="false" customHeight="false" outlineLevel="0" collapsed="false">
      <c r="A285" s="71"/>
      <c r="B285" s="148" t="s">
        <v>77</v>
      </c>
      <c r="C285" s="64"/>
      <c r="D285" s="83"/>
      <c r="E285" s="83"/>
      <c r="F285" s="83"/>
      <c r="G285" s="83"/>
      <c r="H285" s="70" t="n">
        <v>30</v>
      </c>
      <c r="I285" s="39" t="n">
        <v>4</v>
      </c>
      <c r="J285" s="39" t="n">
        <v>4.9</v>
      </c>
      <c r="K285" s="39" t="n">
        <v>27.2</v>
      </c>
      <c r="L285" s="39" t="n">
        <v>208</v>
      </c>
    </row>
    <row r="286" s="22" customFormat="true" ht="15.75" hidden="false" customHeight="false" outlineLevel="0" collapsed="false">
      <c r="A286" s="47"/>
      <c r="B286" s="170" t="s">
        <v>32</v>
      </c>
      <c r="C286" s="122" t="n">
        <f aca="false">SUM(C280:C285)</f>
        <v>760</v>
      </c>
      <c r="D286" s="122" t="n">
        <f aca="false">SUM(D280:D285)</f>
        <v>37.72</v>
      </c>
      <c r="E286" s="122" t="n">
        <f aca="false">SUM(E280:E285)</f>
        <v>11.87</v>
      </c>
      <c r="F286" s="122" t="n">
        <f aca="false">SUM(F280:F285)</f>
        <v>106.83</v>
      </c>
      <c r="G286" s="122" t="n">
        <f aca="false">SUM(G280:G285)</f>
        <v>664</v>
      </c>
      <c r="H286" s="122" t="n">
        <f aca="false">SUM(H280:H285)</f>
        <v>590</v>
      </c>
      <c r="I286" s="122" t="n">
        <f aca="false">SUM(I280:I285)</f>
        <v>42.1</v>
      </c>
      <c r="J286" s="122" t="n">
        <f aca="false">SUM(J280:J285)</f>
        <v>16.6</v>
      </c>
      <c r="K286" s="122" t="n">
        <f aca="false">SUM(K280:K285)</f>
        <v>110.8</v>
      </c>
      <c r="L286" s="122" t="n">
        <f aca="false">SUM(L280:L285)</f>
        <v>804</v>
      </c>
    </row>
    <row r="287" s="22" customFormat="true" ht="15.75" hidden="false" customHeight="false" outlineLevel="0" collapsed="false">
      <c r="A287" s="112"/>
      <c r="B287" s="113" t="s">
        <v>33</v>
      </c>
      <c r="C287" s="113"/>
      <c r="D287" s="113"/>
      <c r="E287" s="113"/>
      <c r="F287" s="113"/>
      <c r="G287" s="113"/>
      <c r="H287" s="113"/>
      <c r="I287" s="113"/>
      <c r="J287" s="113"/>
      <c r="K287" s="113"/>
      <c r="L287" s="113"/>
    </row>
    <row r="288" s="22" customFormat="true" ht="19.5" hidden="false" customHeight="false" outlineLevel="0" collapsed="false">
      <c r="A288" s="52" t="n">
        <v>11</v>
      </c>
      <c r="B288" s="53" t="s">
        <v>78</v>
      </c>
      <c r="C288" s="31" t="n">
        <v>60</v>
      </c>
      <c r="D288" s="32" t="n">
        <v>0.9</v>
      </c>
      <c r="E288" s="32" t="n">
        <v>3</v>
      </c>
      <c r="F288" s="32" t="n">
        <v>4.8</v>
      </c>
      <c r="G288" s="32" t="n">
        <v>53</v>
      </c>
      <c r="H288" s="31" t="n">
        <v>100</v>
      </c>
      <c r="I288" s="32" t="n">
        <v>1.6</v>
      </c>
      <c r="J288" s="32" t="n">
        <v>5</v>
      </c>
      <c r="K288" s="32" t="n">
        <v>8.1</v>
      </c>
      <c r="L288" s="32" t="n">
        <v>88</v>
      </c>
    </row>
    <row r="289" s="22" customFormat="true" ht="19.5" hidden="false" customHeight="false" outlineLevel="0" collapsed="false">
      <c r="A289" s="52" t="n">
        <v>58</v>
      </c>
      <c r="B289" s="137" t="s">
        <v>122</v>
      </c>
      <c r="C289" s="61" t="n">
        <v>262</v>
      </c>
      <c r="D289" s="39" t="n">
        <v>5.1</v>
      </c>
      <c r="E289" s="39" t="n">
        <v>8.2</v>
      </c>
      <c r="F289" s="39" t="n">
        <v>12.9</v>
      </c>
      <c r="G289" s="39" t="n">
        <v>149</v>
      </c>
      <c r="H289" s="61" t="n">
        <v>282</v>
      </c>
      <c r="I289" s="39" t="n">
        <v>10.3</v>
      </c>
      <c r="J289" s="39" t="n">
        <v>11.6</v>
      </c>
      <c r="K289" s="39" t="n">
        <v>12.9</v>
      </c>
      <c r="L289" s="39" t="n">
        <v>200</v>
      </c>
    </row>
    <row r="290" s="22" customFormat="true" ht="15.75" hidden="false" customHeight="false" outlineLevel="0" collapsed="false">
      <c r="A290" s="33" t="n">
        <v>138</v>
      </c>
      <c r="B290" s="156" t="s">
        <v>96</v>
      </c>
      <c r="C290" s="59" t="n">
        <v>200</v>
      </c>
      <c r="D290" s="43" t="n">
        <v>19.1</v>
      </c>
      <c r="E290" s="43" t="n">
        <v>23</v>
      </c>
      <c r="F290" s="43" t="n">
        <v>33.9</v>
      </c>
      <c r="G290" s="43" t="n">
        <v>426</v>
      </c>
      <c r="H290" s="59" t="n">
        <v>220</v>
      </c>
      <c r="I290" s="43" t="n">
        <v>21</v>
      </c>
      <c r="J290" s="43" t="n">
        <v>25.3</v>
      </c>
      <c r="K290" s="43" t="n">
        <v>37.3</v>
      </c>
      <c r="L290" s="43" t="n">
        <v>468</v>
      </c>
    </row>
    <row r="291" s="22" customFormat="true" ht="15" hidden="false" customHeight="false" outlineLevel="0" collapsed="false">
      <c r="A291" s="74"/>
      <c r="B291" s="75" t="s">
        <v>43</v>
      </c>
      <c r="C291" s="76" t="n">
        <v>200</v>
      </c>
      <c r="D291" s="32" t="n">
        <v>1</v>
      </c>
      <c r="E291" s="32" t="n">
        <v>0</v>
      </c>
      <c r="F291" s="32" t="n">
        <v>24.4</v>
      </c>
      <c r="G291" s="32" t="n">
        <v>104.6</v>
      </c>
      <c r="H291" s="76" t="n">
        <v>200</v>
      </c>
      <c r="I291" s="32" t="n">
        <v>1</v>
      </c>
      <c r="J291" s="32" t="n">
        <v>0</v>
      </c>
      <c r="K291" s="32" t="n">
        <v>24.4</v>
      </c>
      <c r="L291" s="32" t="n">
        <v>104.6</v>
      </c>
    </row>
    <row r="292" s="22" customFormat="true" ht="15.75" hidden="false" customHeight="false" outlineLevel="0" collapsed="false">
      <c r="A292" s="62" t="n">
        <v>1.6</v>
      </c>
      <c r="B292" s="63" t="s">
        <v>39</v>
      </c>
      <c r="C292" s="64" t="n">
        <v>60</v>
      </c>
      <c r="D292" s="65" t="n">
        <v>3.96</v>
      </c>
      <c r="E292" s="65" t="n">
        <v>0.72</v>
      </c>
      <c r="F292" s="65" t="n">
        <v>20</v>
      </c>
      <c r="G292" s="65" t="n">
        <v>116</v>
      </c>
      <c r="H292" s="64" t="n">
        <v>60</v>
      </c>
      <c r="I292" s="65" t="n">
        <v>3.96</v>
      </c>
      <c r="J292" s="65" t="n">
        <v>0.72</v>
      </c>
      <c r="K292" s="65" t="n">
        <v>20</v>
      </c>
      <c r="L292" s="65" t="n">
        <v>116</v>
      </c>
    </row>
    <row r="293" s="22" customFormat="true" ht="15.75" hidden="false" customHeight="false" outlineLevel="0" collapsed="false">
      <c r="A293" s="47"/>
      <c r="B293" s="159" t="s">
        <v>32</v>
      </c>
      <c r="C293" s="122" t="n">
        <f aca="false">SUM(C288:C292)</f>
        <v>782</v>
      </c>
      <c r="D293" s="122" t="n">
        <f aca="false">SUM(D288:D292)</f>
        <v>30.06</v>
      </c>
      <c r="E293" s="122" t="n">
        <f aca="false">SUM(E288:E292)</f>
        <v>34.92</v>
      </c>
      <c r="F293" s="122" t="n">
        <f aca="false">SUM(F288:F292)</f>
        <v>96</v>
      </c>
      <c r="G293" s="122" t="n">
        <f aca="false">SUM(G288:G292)</f>
        <v>848.6</v>
      </c>
      <c r="H293" s="122" t="n">
        <f aca="false">SUM(H288:H292)</f>
        <v>862</v>
      </c>
      <c r="I293" s="122" t="n">
        <f aca="false">SUM(I288:I292)</f>
        <v>37.86</v>
      </c>
      <c r="J293" s="122" t="n">
        <f aca="false">SUM(J288:J292)</f>
        <v>42.62</v>
      </c>
      <c r="K293" s="122" t="n">
        <f aca="false">SUM(K288:K292)</f>
        <v>102.7</v>
      </c>
      <c r="L293" s="122" t="n">
        <f aca="false">SUM(L288:L292)</f>
        <v>976.6</v>
      </c>
    </row>
    <row r="294" s="22" customFormat="true" ht="15.75" hidden="false" customHeight="false" outlineLevel="0" collapsed="false">
      <c r="A294" s="74"/>
      <c r="B294" s="113" t="s">
        <v>42</v>
      </c>
      <c r="C294" s="113"/>
      <c r="D294" s="113"/>
      <c r="E294" s="113"/>
      <c r="F294" s="113"/>
      <c r="G294" s="113"/>
      <c r="H294" s="113"/>
      <c r="I294" s="113"/>
      <c r="J294" s="113"/>
      <c r="K294" s="113"/>
      <c r="L294" s="113"/>
    </row>
    <row r="295" s="22" customFormat="true" ht="15" hidden="false" customHeight="false" outlineLevel="0" collapsed="false">
      <c r="A295" s="33" t="n">
        <v>300</v>
      </c>
      <c r="B295" s="44" t="s">
        <v>28</v>
      </c>
      <c r="C295" s="38" t="n">
        <v>200</v>
      </c>
      <c r="D295" s="39" t="n">
        <v>0.2</v>
      </c>
      <c r="E295" s="39" t="n">
        <v>0</v>
      </c>
      <c r="F295" s="39" t="n">
        <v>9.1</v>
      </c>
      <c r="G295" s="39" t="n">
        <v>36</v>
      </c>
      <c r="H295" s="76"/>
      <c r="I295" s="32"/>
      <c r="J295" s="32"/>
      <c r="K295" s="32"/>
      <c r="L295" s="32"/>
    </row>
    <row r="296" s="22" customFormat="true" ht="15.75" hidden="false" customHeight="false" outlineLevel="0" collapsed="false">
      <c r="A296" s="71"/>
      <c r="B296" s="63" t="s">
        <v>72</v>
      </c>
      <c r="C296" s="127" t="n">
        <v>100</v>
      </c>
      <c r="D296" s="78" t="n">
        <v>7</v>
      </c>
      <c r="E296" s="78" t="n">
        <v>18</v>
      </c>
      <c r="F296" s="78" t="n">
        <v>67</v>
      </c>
      <c r="G296" s="78" t="n">
        <v>450</v>
      </c>
      <c r="H296" s="77"/>
      <c r="I296" s="173"/>
      <c r="J296" s="173"/>
      <c r="K296" s="173"/>
      <c r="L296" s="173"/>
    </row>
    <row r="297" s="22" customFormat="true" ht="15" hidden="false" customHeight="false" outlineLevel="0" collapsed="false">
      <c r="A297" s="47"/>
      <c r="B297" s="48" t="s">
        <v>32</v>
      </c>
      <c r="C297" s="80" t="n">
        <f aca="false">C295+C296</f>
        <v>300</v>
      </c>
      <c r="D297" s="80" t="n">
        <f aca="false">SUM(D295:D296)</f>
        <v>7.2</v>
      </c>
      <c r="E297" s="80" t="n">
        <f aca="false">SUM(E295:E296)</f>
        <v>18</v>
      </c>
      <c r="F297" s="80" t="n">
        <f aca="false">SUM(F295:F296)</f>
        <v>76.1</v>
      </c>
      <c r="G297" s="80" t="n">
        <f aca="false">SUM(G295:G296)</f>
        <v>486</v>
      </c>
      <c r="H297" s="39"/>
      <c r="I297" s="139"/>
      <c r="J297" s="139"/>
      <c r="K297" s="139"/>
      <c r="L297" s="139"/>
    </row>
    <row r="298" customFormat="false" ht="15.75" hidden="false" customHeight="true" outlineLevel="0" collapsed="false">
      <c r="A298" s="198"/>
      <c r="B298" s="199"/>
      <c r="C298" s="200"/>
      <c r="D298" s="200"/>
      <c r="E298" s="200"/>
      <c r="F298" s="200"/>
      <c r="G298" s="200"/>
      <c r="H298" s="201"/>
      <c r="I298" s="201"/>
      <c r="J298" s="201"/>
      <c r="K298" s="201"/>
      <c r="L298" s="201"/>
    </row>
    <row r="299" customFormat="false" ht="15.75" hidden="false" customHeight="true" outlineLevel="0" collapsed="false">
      <c r="A299" s="202"/>
      <c r="B299" s="203"/>
      <c r="C299" s="203"/>
      <c r="D299" s="203"/>
      <c r="E299" s="203"/>
      <c r="F299" s="203"/>
      <c r="G299" s="203"/>
      <c r="H299" s="203"/>
      <c r="I299" s="203"/>
      <c r="J299" s="203"/>
      <c r="K299" s="203"/>
      <c r="L299" s="203"/>
    </row>
    <row r="300" customFormat="false" ht="15.75" hidden="false" customHeight="true" outlineLevel="0" collapsed="false">
      <c r="A300" s="204"/>
      <c r="B300" s="205"/>
      <c r="C300" s="203"/>
      <c r="D300" s="206"/>
      <c r="E300" s="206"/>
      <c r="F300" s="206"/>
      <c r="G300" s="206"/>
      <c r="H300" s="203"/>
      <c r="I300" s="206"/>
      <c r="J300" s="206"/>
      <c r="K300" s="206"/>
      <c r="L300" s="206"/>
    </row>
    <row r="301" customFormat="false" ht="15.75" hidden="false" customHeight="true" outlineLevel="0" collapsed="false">
      <c r="A301" s="204"/>
      <c r="B301" s="205"/>
      <c r="C301" s="203"/>
      <c r="D301" s="206"/>
      <c r="E301" s="206"/>
      <c r="F301" s="206"/>
      <c r="G301" s="206"/>
      <c r="H301" s="203"/>
      <c r="I301" s="206"/>
      <c r="J301" s="206"/>
      <c r="K301" s="206"/>
      <c r="L301" s="206"/>
    </row>
    <row r="302" customFormat="false" ht="21" hidden="false" customHeight="true" outlineLevel="0" collapsed="false">
      <c r="A302" s="204"/>
      <c r="B302" s="205"/>
      <c r="C302" s="203"/>
      <c r="D302" s="207"/>
      <c r="E302" s="207"/>
      <c r="F302" s="207"/>
      <c r="G302" s="207"/>
      <c r="H302" s="203"/>
      <c r="I302" s="207"/>
      <c r="J302" s="207"/>
      <c r="K302" s="207"/>
      <c r="L302" s="207"/>
    </row>
    <row r="303" customFormat="false" ht="15" hidden="false" customHeight="false" outlineLevel="0" collapsed="false">
      <c r="A303" s="204"/>
      <c r="B303" s="208"/>
      <c r="C303" s="209"/>
      <c r="D303" s="209"/>
      <c r="E303" s="209"/>
      <c r="F303" s="209"/>
      <c r="G303" s="209"/>
      <c r="H303" s="209"/>
      <c r="I303" s="209"/>
      <c r="J303" s="209"/>
      <c r="K303" s="209"/>
      <c r="L303" s="209"/>
    </row>
    <row r="304" customFormat="false" ht="15" hidden="false" customHeight="false" outlineLevel="0" collapsed="false">
      <c r="A304" s="204"/>
      <c r="B304" s="208"/>
      <c r="C304" s="209"/>
      <c r="D304" s="209"/>
      <c r="E304" s="209"/>
      <c r="F304" s="209"/>
      <c r="G304" s="209"/>
      <c r="H304" s="209"/>
      <c r="I304" s="209"/>
      <c r="J304" s="209"/>
      <c r="K304" s="209"/>
      <c r="L304" s="209"/>
    </row>
    <row r="305" customFormat="false" ht="15" hidden="false" customHeight="false" outlineLevel="0" collapsed="false">
      <c r="A305" s="204"/>
      <c r="B305" s="208"/>
      <c r="C305" s="209"/>
      <c r="D305" s="209"/>
      <c r="E305" s="209"/>
      <c r="F305" s="209"/>
      <c r="G305" s="209"/>
      <c r="H305" s="209"/>
      <c r="I305" s="209"/>
      <c r="J305" s="209"/>
      <c r="K305" s="209"/>
      <c r="L305" s="209"/>
    </row>
    <row r="306" customFormat="false" ht="15" hidden="false" customHeight="false" outlineLevel="0" collapsed="false">
      <c r="A306" s="204"/>
      <c r="B306" s="208"/>
      <c r="C306" s="209"/>
      <c r="D306" s="209"/>
      <c r="E306" s="209"/>
      <c r="F306" s="209"/>
      <c r="G306" s="209"/>
      <c r="H306" s="209"/>
      <c r="I306" s="209"/>
      <c r="J306" s="209"/>
      <c r="K306" s="209"/>
      <c r="L306" s="209"/>
    </row>
    <row r="307" customFormat="false" ht="15" hidden="false" customHeight="false" outlineLevel="0" collapsed="false">
      <c r="A307" s="204"/>
      <c r="B307" s="208"/>
      <c r="C307" s="209"/>
      <c r="D307" s="209"/>
      <c r="E307" s="209"/>
      <c r="F307" s="209"/>
      <c r="G307" s="209"/>
      <c r="H307" s="209"/>
      <c r="I307" s="209"/>
      <c r="J307" s="209"/>
      <c r="K307" s="209"/>
      <c r="L307" s="209"/>
    </row>
    <row r="308" customFormat="false" ht="15" hidden="false" customHeight="false" outlineLevel="0" collapsed="false">
      <c r="A308" s="204"/>
      <c r="B308" s="208"/>
      <c r="C308" s="209"/>
      <c r="D308" s="209"/>
      <c r="E308" s="209"/>
      <c r="F308" s="209"/>
      <c r="G308" s="209"/>
      <c r="H308" s="209"/>
      <c r="I308" s="209"/>
      <c r="J308" s="209"/>
      <c r="K308" s="209"/>
      <c r="L308" s="209"/>
    </row>
    <row r="309" customFormat="false" ht="15" hidden="false" customHeight="false" outlineLevel="0" collapsed="false">
      <c r="A309" s="204"/>
      <c r="B309" s="208"/>
      <c r="C309" s="209"/>
      <c r="D309" s="209"/>
      <c r="E309" s="209"/>
      <c r="F309" s="209"/>
      <c r="G309" s="209"/>
      <c r="H309" s="209"/>
      <c r="I309" s="209"/>
      <c r="J309" s="209"/>
      <c r="K309" s="209"/>
      <c r="L309" s="209"/>
    </row>
    <row r="310" customFormat="false" ht="15" hidden="false" customHeight="false" outlineLevel="0" collapsed="false">
      <c r="A310" s="204"/>
      <c r="B310" s="208"/>
      <c r="C310" s="209"/>
      <c r="D310" s="209"/>
      <c r="E310" s="209"/>
      <c r="F310" s="209"/>
      <c r="G310" s="209"/>
      <c r="H310" s="209"/>
      <c r="I310" s="209"/>
      <c r="J310" s="209"/>
      <c r="K310" s="209"/>
      <c r="L310" s="209"/>
    </row>
    <row r="311" s="22" customFormat="true" ht="15" hidden="false" customHeight="false" outlineLevel="0" collapsed="false">
      <c r="A311" s="204"/>
      <c r="B311" s="208"/>
      <c r="C311" s="209"/>
      <c r="D311" s="209"/>
      <c r="E311" s="209"/>
      <c r="F311" s="209"/>
      <c r="G311" s="209"/>
      <c r="H311" s="209"/>
      <c r="I311" s="209"/>
      <c r="J311" s="209"/>
      <c r="K311" s="209"/>
      <c r="L311" s="209"/>
    </row>
    <row r="312" customFormat="false" ht="15" hidden="false" customHeight="false" outlineLevel="0" collapsed="false">
      <c r="A312" s="204"/>
      <c r="B312" s="208"/>
      <c r="C312" s="209"/>
      <c r="D312" s="209"/>
      <c r="E312" s="209"/>
      <c r="F312" s="209"/>
      <c r="G312" s="209"/>
      <c r="H312" s="209"/>
      <c r="I312" s="209"/>
      <c r="J312" s="209"/>
      <c r="K312" s="209"/>
      <c r="L312" s="209"/>
    </row>
    <row r="313" customFormat="false" ht="15" hidden="false" customHeight="false" outlineLevel="0" collapsed="false">
      <c r="A313" s="204"/>
      <c r="B313" s="205"/>
      <c r="C313" s="205"/>
      <c r="D313" s="210"/>
      <c r="E313" s="210"/>
      <c r="F313" s="210"/>
      <c r="G313" s="210"/>
      <c r="H313" s="210"/>
      <c r="I313" s="210"/>
      <c r="J313" s="210"/>
      <c r="K313" s="210"/>
      <c r="L313" s="210"/>
    </row>
    <row r="314" customFormat="false" ht="15" hidden="false" customHeight="false" outlineLevel="0" collapsed="false">
      <c r="A314" s="204"/>
      <c r="B314" s="205"/>
      <c r="C314" s="211"/>
      <c r="D314" s="211"/>
      <c r="E314" s="211"/>
      <c r="F314" s="211"/>
      <c r="G314" s="211"/>
      <c r="H314" s="211"/>
      <c r="I314" s="211"/>
      <c r="J314" s="211"/>
      <c r="K314" s="211"/>
      <c r="L314" s="211"/>
    </row>
    <row r="315" customFormat="false" ht="15" hidden="false" customHeight="false" outlineLevel="0" collapsed="false">
      <c r="A315" s="204"/>
      <c r="B315" s="205"/>
      <c r="C315" s="205"/>
      <c r="D315" s="207"/>
      <c r="E315" s="207"/>
      <c r="F315" s="207"/>
      <c r="G315" s="207"/>
      <c r="H315" s="212"/>
      <c r="I315" s="207"/>
      <c r="J315" s="207"/>
      <c r="K315" s="207"/>
      <c r="L315" s="207"/>
    </row>
    <row r="316" customFormat="false" ht="23.25" hidden="false" customHeight="true" outlineLevel="0" collapsed="false">
      <c r="A316" s="204"/>
      <c r="B316" s="213"/>
      <c r="C316" s="214"/>
      <c r="D316" s="210"/>
      <c r="E316" s="210"/>
      <c r="F316" s="210"/>
      <c r="G316" s="210"/>
      <c r="H316" s="214"/>
      <c r="I316" s="210"/>
      <c r="J316" s="210"/>
      <c r="K316" s="210"/>
      <c r="L316" s="210"/>
    </row>
    <row r="317" customFormat="false" ht="15" hidden="false" customHeight="false" outlineLevel="0" collapsed="false">
      <c r="A317" s="204"/>
      <c r="B317" s="205"/>
      <c r="C317" s="214"/>
      <c r="D317" s="207"/>
      <c r="E317" s="207"/>
      <c r="F317" s="207"/>
      <c r="G317" s="207"/>
      <c r="H317" s="214"/>
      <c r="I317" s="207"/>
      <c r="J317" s="207"/>
      <c r="K317" s="207"/>
      <c r="L317" s="207"/>
    </row>
    <row r="318" customFormat="false" ht="15" hidden="false" customHeight="false" outlineLevel="0" collapsed="false">
      <c r="A318" s="204"/>
      <c r="B318" s="208"/>
      <c r="C318" s="209"/>
      <c r="D318" s="209"/>
      <c r="E318" s="209"/>
      <c r="F318" s="209"/>
      <c r="G318" s="209"/>
      <c r="H318" s="209"/>
      <c r="I318" s="209"/>
      <c r="J318" s="209"/>
      <c r="K318" s="209"/>
      <c r="L318" s="209"/>
    </row>
    <row r="319" customFormat="false" ht="15" hidden="false" customHeight="false" outlineLevel="0" collapsed="false">
      <c r="A319" s="204"/>
      <c r="B319" s="208"/>
      <c r="C319" s="209"/>
      <c r="D319" s="209"/>
      <c r="E319" s="209"/>
      <c r="F319" s="209"/>
      <c r="G319" s="209"/>
      <c r="H319" s="209"/>
      <c r="I319" s="209"/>
      <c r="J319" s="209"/>
      <c r="K319" s="209"/>
      <c r="L319" s="209"/>
    </row>
    <row r="320" customFormat="false" ht="15" hidden="false" customHeight="false" outlineLevel="0" collapsed="false">
      <c r="A320" s="204"/>
      <c r="B320" s="208"/>
      <c r="C320" s="209"/>
      <c r="D320" s="209"/>
      <c r="E320" s="209"/>
      <c r="F320" s="209"/>
      <c r="G320" s="209"/>
      <c r="H320" s="209"/>
      <c r="I320" s="209"/>
      <c r="J320" s="209"/>
      <c r="K320" s="209"/>
      <c r="L320" s="209"/>
    </row>
    <row r="321" customFormat="false" ht="15" hidden="false" customHeight="false" outlineLevel="0" collapsed="false">
      <c r="A321" s="204"/>
      <c r="B321" s="208"/>
      <c r="C321" s="209"/>
      <c r="D321" s="209"/>
      <c r="E321" s="209"/>
      <c r="F321" s="209"/>
      <c r="G321" s="209"/>
      <c r="H321" s="209"/>
      <c r="I321" s="209"/>
      <c r="J321" s="209"/>
      <c r="K321" s="209"/>
      <c r="L321" s="209"/>
    </row>
    <row r="322" s="22" customFormat="true" ht="15" hidden="false" customHeight="false" outlineLevel="0" collapsed="false">
      <c r="A322" s="204"/>
      <c r="B322" s="208"/>
      <c r="C322" s="209"/>
      <c r="D322" s="209"/>
      <c r="E322" s="209"/>
      <c r="F322" s="209"/>
      <c r="G322" s="209"/>
      <c r="H322" s="209"/>
      <c r="I322" s="209"/>
      <c r="J322" s="209"/>
      <c r="K322" s="209"/>
      <c r="L322" s="209"/>
    </row>
    <row r="323" customFormat="false" ht="15" hidden="false" customHeight="false" outlineLevel="0" collapsed="false">
      <c r="A323" s="204"/>
      <c r="B323" s="208"/>
      <c r="C323" s="209"/>
      <c r="D323" s="209"/>
      <c r="E323" s="209"/>
      <c r="F323" s="209"/>
      <c r="G323" s="209"/>
      <c r="H323" s="209"/>
      <c r="I323" s="209"/>
      <c r="J323" s="209"/>
      <c r="K323" s="209"/>
      <c r="L323" s="209"/>
    </row>
    <row r="324" customFormat="false" ht="15" hidden="false" customHeight="false" outlineLevel="0" collapsed="false">
      <c r="A324" s="204"/>
      <c r="B324" s="208"/>
      <c r="C324" s="209"/>
      <c r="D324" s="209"/>
      <c r="E324" s="209"/>
      <c r="F324" s="209"/>
      <c r="G324" s="209"/>
      <c r="H324" s="209"/>
      <c r="I324" s="209"/>
      <c r="J324" s="209"/>
      <c r="K324" s="209"/>
      <c r="L324" s="209"/>
    </row>
    <row r="325" customFormat="false" ht="15" hidden="false" customHeight="false" outlineLevel="0" collapsed="false">
      <c r="A325" s="204"/>
      <c r="B325" s="208"/>
      <c r="C325" s="209"/>
      <c r="D325" s="209"/>
      <c r="E325" s="209"/>
      <c r="F325" s="209"/>
      <c r="G325" s="209"/>
      <c r="H325" s="209"/>
      <c r="I325" s="209"/>
      <c r="J325" s="209"/>
      <c r="K325" s="209"/>
      <c r="L325" s="209"/>
    </row>
    <row r="326" customFormat="false" ht="15" hidden="false" customHeight="false" outlineLevel="0" collapsed="false">
      <c r="A326" s="204"/>
      <c r="B326" s="208"/>
      <c r="C326" s="209"/>
      <c r="D326" s="209"/>
      <c r="E326" s="209"/>
      <c r="F326" s="209"/>
      <c r="G326" s="209"/>
      <c r="H326" s="209"/>
      <c r="I326" s="209"/>
      <c r="J326" s="209"/>
      <c r="K326" s="209"/>
      <c r="L326" s="209"/>
    </row>
    <row r="327" s="22" customFormat="true" ht="15" hidden="false" customHeight="false" outlineLevel="0" collapsed="false">
      <c r="A327" s="204"/>
      <c r="B327" s="208"/>
      <c r="C327" s="209"/>
      <c r="D327" s="209"/>
      <c r="E327" s="209"/>
      <c r="F327" s="209"/>
      <c r="G327" s="209"/>
      <c r="H327" s="209"/>
      <c r="I327" s="209"/>
      <c r="J327" s="209"/>
      <c r="K327" s="209"/>
      <c r="L327" s="209"/>
    </row>
    <row r="328" customFormat="false" ht="15" hidden="false" customHeight="false" outlineLevel="0" collapsed="false">
      <c r="A328" s="204"/>
      <c r="B328" s="215"/>
      <c r="C328" s="215"/>
      <c r="D328" s="216"/>
      <c r="E328" s="216"/>
      <c r="F328" s="216"/>
      <c r="G328" s="216"/>
      <c r="H328" s="212"/>
      <c r="I328" s="216"/>
      <c r="J328" s="216"/>
      <c r="K328" s="216"/>
      <c r="L328" s="216"/>
    </row>
    <row r="329" customFormat="false" ht="15" hidden="false" customHeight="false" outlineLevel="0" collapsed="false">
      <c r="A329" s="204"/>
      <c r="B329" s="217"/>
      <c r="C329" s="218"/>
      <c r="D329" s="218"/>
      <c r="E329" s="218"/>
      <c r="F329" s="218"/>
      <c r="G329" s="218"/>
      <c r="H329" s="218"/>
      <c r="I329" s="218"/>
      <c r="J329" s="218"/>
      <c r="K329" s="218"/>
      <c r="L329" s="218"/>
    </row>
    <row r="330" customFormat="false" ht="15" hidden="false" customHeight="false" outlineLevel="0" collapsed="false">
      <c r="A330" s="204"/>
      <c r="B330" s="217"/>
      <c r="C330" s="217"/>
      <c r="D330" s="216"/>
      <c r="E330" s="216"/>
      <c r="F330" s="216"/>
      <c r="G330" s="216"/>
      <c r="H330" s="212"/>
      <c r="I330" s="216"/>
      <c r="J330" s="216"/>
      <c r="K330" s="216"/>
      <c r="L330" s="216"/>
    </row>
    <row r="331" customFormat="false" ht="21" hidden="false" customHeight="true" outlineLevel="0" collapsed="false">
      <c r="A331" s="204"/>
      <c r="B331" s="219"/>
      <c r="C331" s="214"/>
      <c r="D331" s="210"/>
      <c r="E331" s="210"/>
      <c r="F331" s="210"/>
      <c r="G331" s="210"/>
      <c r="H331" s="212"/>
      <c r="I331" s="212"/>
      <c r="J331" s="212"/>
      <c r="K331" s="212"/>
      <c r="L331" s="212"/>
    </row>
    <row r="332" customFormat="false" ht="15" hidden="false" customHeight="false" outlineLevel="0" collapsed="false">
      <c r="A332" s="204"/>
      <c r="B332" s="205"/>
      <c r="C332" s="214"/>
      <c r="D332" s="207"/>
      <c r="E332" s="207"/>
      <c r="F332" s="207"/>
      <c r="G332" s="207"/>
      <c r="H332" s="212"/>
      <c r="I332" s="212"/>
      <c r="J332" s="212"/>
      <c r="K332" s="212"/>
      <c r="L332" s="212"/>
    </row>
    <row r="333" customFormat="false" ht="15" hidden="false" customHeight="false" outlineLevel="0" collapsed="false">
      <c r="A333" s="204"/>
      <c r="B333" s="208"/>
      <c r="C333" s="209"/>
      <c r="D333" s="209"/>
      <c r="E333" s="209"/>
      <c r="F333" s="209"/>
      <c r="G333" s="209"/>
      <c r="H333" s="212"/>
      <c r="I333" s="212"/>
      <c r="J333" s="212"/>
      <c r="K333" s="212"/>
      <c r="L333" s="212"/>
    </row>
    <row r="334" customFormat="false" ht="15" hidden="false" customHeight="false" outlineLevel="0" collapsed="false">
      <c r="A334" s="204"/>
      <c r="B334" s="208"/>
      <c r="C334" s="209"/>
      <c r="D334" s="209"/>
      <c r="E334" s="209"/>
      <c r="F334" s="209"/>
      <c r="G334" s="209"/>
      <c r="H334" s="212"/>
      <c r="I334" s="212"/>
      <c r="J334" s="212"/>
      <c r="K334" s="212"/>
      <c r="L334" s="212"/>
    </row>
    <row r="335" customFormat="false" ht="15" hidden="false" customHeight="false" outlineLevel="0" collapsed="false">
      <c r="A335" s="204"/>
      <c r="B335" s="208"/>
      <c r="C335" s="209"/>
      <c r="D335" s="209"/>
      <c r="E335" s="209"/>
      <c r="F335" s="209"/>
      <c r="G335" s="209"/>
      <c r="H335" s="212"/>
      <c r="I335" s="212"/>
      <c r="J335" s="212"/>
      <c r="K335" s="212"/>
      <c r="L335" s="212"/>
    </row>
    <row r="336" customFormat="false" ht="15" hidden="false" customHeight="false" outlineLevel="0" collapsed="false">
      <c r="A336" s="204"/>
      <c r="B336" s="208"/>
      <c r="C336" s="209"/>
      <c r="D336" s="209"/>
      <c r="E336" s="209"/>
      <c r="F336" s="209"/>
      <c r="G336" s="209"/>
      <c r="H336" s="212"/>
      <c r="I336" s="212"/>
      <c r="J336" s="212"/>
      <c r="K336" s="212"/>
      <c r="L336" s="212"/>
    </row>
    <row r="337" customFormat="false" ht="15" hidden="false" customHeight="false" outlineLevel="0" collapsed="false">
      <c r="A337" s="204"/>
      <c r="B337" s="208"/>
      <c r="C337" s="209"/>
      <c r="D337" s="209"/>
      <c r="E337" s="209"/>
      <c r="F337" s="209"/>
      <c r="G337" s="209"/>
      <c r="H337" s="212"/>
      <c r="I337" s="212"/>
      <c r="J337" s="212"/>
      <c r="K337" s="212"/>
      <c r="L337" s="212"/>
    </row>
    <row r="338" customFormat="false" ht="15" hidden="false" customHeight="false" outlineLevel="0" collapsed="false">
      <c r="A338" s="204"/>
      <c r="B338" s="208"/>
      <c r="C338" s="209"/>
      <c r="D338" s="209"/>
      <c r="E338" s="209"/>
      <c r="F338" s="209"/>
      <c r="G338" s="209"/>
      <c r="H338" s="212"/>
      <c r="I338" s="212"/>
      <c r="J338" s="212"/>
      <c r="K338" s="212"/>
      <c r="L338" s="212"/>
    </row>
    <row r="339" customFormat="false" ht="15" hidden="false" customHeight="false" outlineLevel="0" collapsed="false">
      <c r="A339" s="204"/>
      <c r="B339" s="208"/>
      <c r="C339" s="209"/>
      <c r="D339" s="209"/>
      <c r="E339" s="209"/>
      <c r="F339" s="209"/>
      <c r="G339" s="209"/>
      <c r="H339" s="212"/>
      <c r="I339" s="212"/>
      <c r="J339" s="212"/>
      <c r="K339" s="212"/>
      <c r="L339" s="212"/>
    </row>
    <row r="340" customFormat="false" ht="15" hidden="false" customHeight="false" outlineLevel="0" collapsed="false">
      <c r="A340" s="204"/>
      <c r="B340" s="208"/>
      <c r="C340" s="209"/>
      <c r="D340" s="209"/>
      <c r="E340" s="209"/>
      <c r="F340" s="209"/>
      <c r="G340" s="209"/>
      <c r="H340" s="212"/>
      <c r="I340" s="212"/>
      <c r="J340" s="212"/>
      <c r="K340" s="212"/>
      <c r="L340" s="212"/>
    </row>
    <row r="341" customFormat="false" ht="15" hidden="false" customHeight="false" outlineLevel="0" collapsed="false">
      <c r="A341" s="204"/>
      <c r="B341" s="208"/>
      <c r="C341" s="209"/>
      <c r="D341" s="209"/>
      <c r="E341" s="209"/>
      <c r="F341" s="209"/>
      <c r="G341" s="209"/>
      <c r="H341" s="212"/>
      <c r="I341" s="212"/>
      <c r="J341" s="212"/>
      <c r="K341" s="212"/>
      <c r="L341" s="212"/>
    </row>
    <row r="342" customFormat="false" ht="15" hidden="false" customHeight="false" outlineLevel="0" collapsed="false">
      <c r="A342" s="204"/>
      <c r="B342" s="208"/>
      <c r="C342" s="209"/>
      <c r="D342" s="209"/>
      <c r="E342" s="209"/>
      <c r="F342" s="209"/>
      <c r="G342" s="209"/>
      <c r="H342" s="212"/>
      <c r="I342" s="212"/>
      <c r="J342" s="212"/>
      <c r="K342" s="212"/>
      <c r="L342" s="212"/>
    </row>
    <row r="343" customFormat="false" ht="15" hidden="false" customHeight="false" outlineLevel="0" collapsed="false">
      <c r="A343" s="204"/>
      <c r="B343" s="208"/>
      <c r="C343" s="220"/>
      <c r="D343" s="207"/>
      <c r="E343" s="207"/>
      <c r="F343" s="207"/>
      <c r="G343" s="207"/>
      <c r="H343" s="212"/>
      <c r="I343" s="212"/>
      <c r="J343" s="212"/>
      <c r="K343" s="212"/>
      <c r="L343" s="212"/>
    </row>
    <row r="344" customFormat="false" ht="15" hidden="false" customHeight="false" outlineLevel="0" collapsed="false">
      <c r="A344" s="204"/>
      <c r="B344" s="205"/>
      <c r="C344" s="221"/>
      <c r="D344" s="221"/>
      <c r="E344" s="221"/>
      <c r="F344" s="221"/>
      <c r="G344" s="221"/>
      <c r="H344" s="212"/>
      <c r="I344" s="212"/>
      <c r="J344" s="212"/>
      <c r="K344" s="212"/>
      <c r="L344" s="212"/>
    </row>
    <row r="345" customFormat="false" ht="15" hidden="false" customHeight="false" outlineLevel="0" collapsed="false">
      <c r="A345" s="204"/>
      <c r="B345" s="205"/>
      <c r="C345" s="220"/>
      <c r="D345" s="207"/>
      <c r="E345" s="207"/>
      <c r="F345" s="207"/>
      <c r="G345" s="207"/>
      <c r="H345" s="212"/>
      <c r="I345" s="212"/>
      <c r="J345" s="212"/>
      <c r="K345" s="212"/>
      <c r="L345" s="212"/>
    </row>
    <row r="346" customFormat="false" ht="15" hidden="false" customHeight="false" outlineLevel="0" collapsed="false">
      <c r="A346" s="222"/>
      <c r="B346" s="223"/>
      <c r="C346" s="224"/>
      <c r="D346" s="224"/>
      <c r="E346" s="224"/>
      <c r="F346" s="224"/>
      <c r="G346" s="225"/>
      <c r="H346" s="225"/>
      <c r="I346" s="225"/>
      <c r="J346" s="225"/>
      <c r="K346" s="225"/>
      <c r="L346" s="225"/>
    </row>
    <row r="347" customFormat="false" ht="15" hidden="false" customHeight="false" outlineLevel="0" collapsed="false">
      <c r="A347" s="226"/>
      <c r="B347" s="227"/>
      <c r="C347" s="227"/>
      <c r="D347" s="227"/>
      <c r="E347" s="227"/>
      <c r="F347" s="227"/>
      <c r="G347" s="227"/>
      <c r="H347" s="227"/>
      <c r="I347" s="227"/>
      <c r="J347" s="227"/>
      <c r="K347" s="227"/>
      <c r="L347" s="227"/>
    </row>
    <row r="348" customFormat="false" ht="15" hidden="false" customHeight="true" outlineLevel="0" collapsed="false">
      <c r="A348" s="226"/>
      <c r="B348" s="228"/>
      <c r="C348" s="228"/>
      <c r="D348" s="229"/>
      <c r="E348" s="229"/>
      <c r="F348" s="229"/>
      <c r="G348" s="228"/>
      <c r="H348" s="228"/>
      <c r="I348" s="227"/>
      <c r="J348" s="227"/>
      <c r="K348" s="227"/>
      <c r="L348" s="227"/>
    </row>
    <row r="349" customFormat="false" ht="15" hidden="false" customHeight="false" outlineLevel="0" collapsed="false">
      <c r="A349" s="226"/>
      <c r="B349" s="228"/>
      <c r="C349" s="228"/>
      <c r="D349" s="228"/>
      <c r="E349" s="228"/>
      <c r="F349" s="228"/>
      <c r="G349" s="228"/>
      <c r="H349" s="228"/>
      <c r="I349" s="227"/>
      <c r="J349" s="227"/>
      <c r="K349" s="227"/>
      <c r="L349" s="227"/>
    </row>
    <row r="350" customFormat="false" ht="15" hidden="false" customHeight="true" outlineLevel="0" collapsed="false">
      <c r="A350" s="222"/>
      <c r="B350" s="228"/>
      <c r="C350" s="228"/>
      <c r="D350" s="228"/>
      <c r="E350" s="228"/>
      <c r="F350" s="228"/>
      <c r="G350" s="228"/>
      <c r="H350" s="228"/>
      <c r="I350" s="227"/>
      <c r="J350" s="227"/>
      <c r="K350" s="227"/>
      <c r="L350" s="227"/>
    </row>
    <row r="351" customFormat="false" ht="15" hidden="false" customHeight="false" outlineLevel="0" collapsed="false">
      <c r="A351" s="22"/>
      <c r="B351" s="230"/>
      <c r="C351" s="230"/>
      <c r="D351" s="230"/>
      <c r="E351" s="230"/>
      <c r="F351" s="230"/>
      <c r="G351" s="230"/>
      <c r="H351" s="230"/>
      <c r="I351" s="230"/>
      <c r="J351" s="230"/>
      <c r="K351" s="230"/>
      <c r="L351" s="230"/>
    </row>
  </sheetData>
  <mergeCells count="72">
    <mergeCell ref="A2:D3"/>
    <mergeCell ref="A4:D4"/>
    <mergeCell ref="G4:I4"/>
    <mergeCell ref="H5:J5"/>
    <mergeCell ref="K5:L5"/>
    <mergeCell ref="A7:L7"/>
    <mergeCell ref="C9:C11"/>
    <mergeCell ref="D9:F10"/>
    <mergeCell ref="H9:H11"/>
    <mergeCell ref="I9:K10"/>
    <mergeCell ref="C12:G12"/>
    <mergeCell ref="H12:L12"/>
    <mergeCell ref="B13:L13"/>
    <mergeCell ref="B21:L21"/>
    <mergeCell ref="B29:L29"/>
    <mergeCell ref="B37:L37"/>
    <mergeCell ref="B41:L41"/>
    <mergeCell ref="B42:L42"/>
    <mergeCell ref="B51:L51"/>
    <mergeCell ref="B60:L60"/>
    <mergeCell ref="B68:L68"/>
    <mergeCell ref="B72:L72"/>
    <mergeCell ref="B73:L73"/>
    <mergeCell ref="B80:L80"/>
    <mergeCell ref="B89:L89"/>
    <mergeCell ref="B97:L97"/>
    <mergeCell ref="B101:L101"/>
    <mergeCell ref="B102:L102"/>
    <mergeCell ref="B110:L110"/>
    <mergeCell ref="B119:L119"/>
    <mergeCell ref="B127:L127"/>
    <mergeCell ref="B131:L131"/>
    <mergeCell ref="B132:L132"/>
    <mergeCell ref="B140:L140"/>
    <mergeCell ref="B147:L147"/>
    <mergeCell ref="B154:L154"/>
    <mergeCell ref="B155:L155"/>
    <mergeCell ref="B163:L163"/>
    <mergeCell ref="B172:L172"/>
    <mergeCell ref="B180:L180"/>
    <mergeCell ref="B185:L185"/>
    <mergeCell ref="B186:L186"/>
    <mergeCell ref="B195:L195"/>
    <mergeCell ref="B203:L203"/>
    <mergeCell ref="B211:L211"/>
    <mergeCell ref="B216:L216"/>
    <mergeCell ref="B217:L217"/>
    <mergeCell ref="B225:L225"/>
    <mergeCell ref="B234:L234"/>
    <mergeCell ref="B242:L242"/>
    <mergeCell ref="B246:L246"/>
    <mergeCell ref="B247:L247"/>
    <mergeCell ref="B255:L255"/>
    <mergeCell ref="B263:L263"/>
    <mergeCell ref="B271:L271"/>
    <mergeCell ref="B278:L278"/>
    <mergeCell ref="B279:L279"/>
    <mergeCell ref="B287:L287"/>
    <mergeCell ref="B294:L294"/>
    <mergeCell ref="B299:L299"/>
    <mergeCell ref="C300:C302"/>
    <mergeCell ref="D300:G300"/>
    <mergeCell ref="H300:H302"/>
    <mergeCell ref="I300:L300"/>
    <mergeCell ref="D301:G301"/>
    <mergeCell ref="I301:L301"/>
    <mergeCell ref="C316:C317"/>
    <mergeCell ref="D316:G316"/>
    <mergeCell ref="H316:H317"/>
    <mergeCell ref="I316:L316"/>
    <mergeCell ref="C331:C332"/>
    <mergeCell ref="D331:G331"/>
  </mergeCells>
  <printOptions headings="false" gridLines="false" gridLinesSet="true" horizontalCentered="false" verticalCentered="false"/>
  <pageMargins left="0.984027777777778" right="0.196527777777778" top="0.196527777777778" bottom="0.1965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P16" activeCellId="0" sqref="P16"/>
    </sheetView>
  </sheetViews>
  <sheetFormatPr defaultRowHeight="15" zeroHeight="false" outlineLevelRow="0" outlineLevelCol="0"/>
  <cols>
    <col collapsed="false" customWidth="true" hidden="false" outlineLevel="0" max="1" min="1" style="0" width="17.14"/>
    <col collapsed="false" customWidth="true" hidden="false" outlineLevel="0" max="2" min="2" style="0" width="8.57"/>
    <col collapsed="false" customWidth="true" hidden="false" outlineLevel="0" max="4" min="3" style="0" width="9.14"/>
    <col collapsed="false" customWidth="true" hidden="false" outlineLevel="0" max="5" min="5" style="0" width="11.71"/>
    <col collapsed="false" customWidth="true" hidden="false" outlineLevel="0" max="7" min="6" style="0" width="8.42"/>
    <col collapsed="false" customWidth="false" hidden="false" outlineLevel="0" max="8" min="8" style="0" width="11.42"/>
    <col collapsed="false" customWidth="true" hidden="false" outlineLevel="0" max="10" min="9" style="0" width="8.54"/>
    <col collapsed="false" customWidth="true" hidden="false" outlineLevel="0" max="11" min="11" style="0" width="11.57"/>
    <col collapsed="false" customWidth="true" hidden="false" outlineLevel="0" max="13" min="12" style="0" width="8.54"/>
    <col collapsed="false" customWidth="true" hidden="false" outlineLevel="0" max="14" min="14" style="0" width="11.57"/>
    <col collapsed="false" customWidth="true" hidden="false" outlineLevel="0" max="1025" min="15" style="0" width="8.54"/>
  </cols>
  <sheetData>
    <row r="1" customFormat="false" ht="27.75" hidden="false" customHeight="true" outlineLevel="0" collapsed="false">
      <c r="A1" s="231" t="s">
        <v>123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</row>
    <row r="2" customFormat="false" ht="15" hidden="false" customHeight="true" outlineLevel="0" collapsed="false">
      <c r="A2" s="232" t="s">
        <v>124</v>
      </c>
      <c r="B2" s="233" t="s">
        <v>125</v>
      </c>
      <c r="C2" s="233" t="s">
        <v>126</v>
      </c>
      <c r="D2" s="233" t="s">
        <v>127</v>
      </c>
      <c r="E2" s="233" t="s">
        <v>128</v>
      </c>
      <c r="F2" s="233" t="s">
        <v>129</v>
      </c>
      <c r="G2" s="233" t="s">
        <v>130</v>
      </c>
      <c r="H2" s="233" t="s">
        <v>131</v>
      </c>
      <c r="I2" s="233" t="s">
        <v>132</v>
      </c>
      <c r="J2" s="233" t="s">
        <v>133</v>
      </c>
      <c r="K2" s="233" t="s">
        <v>134</v>
      </c>
      <c r="L2" s="233" t="s">
        <v>135</v>
      </c>
      <c r="M2" s="233" t="s">
        <v>136</v>
      </c>
      <c r="N2" s="234" t="s">
        <v>137</v>
      </c>
    </row>
    <row r="3" customFormat="false" ht="15" hidden="false" customHeight="false" outlineLevel="0" collapsed="false">
      <c r="A3" s="232"/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4"/>
    </row>
    <row r="4" customFormat="false" ht="57.75" hidden="false" customHeight="true" outlineLevel="0" collapsed="false">
      <c r="A4" s="232"/>
      <c r="B4" s="233"/>
      <c r="C4" s="233"/>
      <c r="D4" s="233"/>
      <c r="E4" s="233"/>
      <c r="F4" s="233"/>
      <c r="G4" s="233"/>
      <c r="H4" s="233"/>
      <c r="I4" s="233"/>
      <c r="J4" s="233"/>
      <c r="K4" s="233"/>
      <c r="L4" s="233"/>
      <c r="M4" s="233"/>
      <c r="N4" s="234"/>
    </row>
    <row r="5" customFormat="false" ht="15" hidden="false" customHeight="false" outlineLevel="0" collapsed="false">
      <c r="A5" s="235" t="s">
        <v>138</v>
      </c>
      <c r="B5" s="236" t="n">
        <v>77</v>
      </c>
      <c r="C5" s="236" t="n">
        <f aca="false">B5*20/100</f>
        <v>15.4</v>
      </c>
      <c r="D5" s="236" t="n">
        <f aca="false">B5*25/100</f>
        <v>19.25</v>
      </c>
      <c r="E5" s="237" t="n">
        <f aca="false">БЖУ!D314</f>
        <v>0</v>
      </c>
      <c r="F5" s="236" t="n">
        <f aca="false">B5*30/100</f>
        <v>23.1</v>
      </c>
      <c r="G5" s="236" t="n">
        <f aca="false">B5*35/100</f>
        <v>26.95</v>
      </c>
      <c r="H5" s="237" t="n">
        <f aca="false">БЖУ!D329</f>
        <v>0</v>
      </c>
      <c r="I5" s="236" t="n">
        <f aca="false">B5*10/100</f>
        <v>7.7</v>
      </c>
      <c r="J5" s="236" t="n">
        <f aca="false">B5*15/100</f>
        <v>11.55</v>
      </c>
      <c r="K5" s="237" t="n">
        <f aca="false">БЖУ!D344</f>
        <v>0</v>
      </c>
      <c r="L5" s="238" t="n">
        <f aca="false">B5*60/100</f>
        <v>46.2</v>
      </c>
      <c r="M5" s="239" t="n">
        <f aca="false">B5*75/100</f>
        <v>57.75</v>
      </c>
      <c r="N5" s="240" t="n">
        <f aca="false">SUM(E5,H5,K5)</f>
        <v>0</v>
      </c>
    </row>
    <row r="6" customFormat="false" ht="15" hidden="false" customHeight="false" outlineLevel="0" collapsed="false">
      <c r="A6" s="235" t="s">
        <v>139</v>
      </c>
      <c r="B6" s="236" t="n">
        <v>79</v>
      </c>
      <c r="C6" s="236" t="n">
        <f aca="false">B6*20/100</f>
        <v>15.8</v>
      </c>
      <c r="D6" s="236" t="n">
        <f aca="false">B6*25/100</f>
        <v>19.75</v>
      </c>
      <c r="E6" s="237" t="n">
        <f aca="false">БЖУ!E314</f>
        <v>0</v>
      </c>
      <c r="F6" s="236" t="n">
        <f aca="false">B6*30/100</f>
        <v>23.7</v>
      </c>
      <c r="G6" s="236" t="n">
        <f aca="false">B6*35/100</f>
        <v>27.65</v>
      </c>
      <c r="H6" s="237" t="n">
        <f aca="false">БЖУ!E329</f>
        <v>0</v>
      </c>
      <c r="I6" s="236" t="n">
        <f aca="false">B6*10/100</f>
        <v>7.9</v>
      </c>
      <c r="J6" s="236" t="n">
        <f aca="false">B6*15/100</f>
        <v>11.85</v>
      </c>
      <c r="K6" s="237" t="n">
        <f aca="false">БЖУ!E344</f>
        <v>0</v>
      </c>
      <c r="L6" s="238" t="n">
        <f aca="false">B6*60/100</f>
        <v>47.4</v>
      </c>
      <c r="M6" s="239" t="n">
        <f aca="false">B6*75/100</f>
        <v>59.25</v>
      </c>
      <c r="N6" s="240" t="n">
        <f aca="false">SUM(E6,H6,K6)</f>
        <v>0</v>
      </c>
    </row>
    <row r="7" customFormat="false" ht="15" hidden="false" customHeight="false" outlineLevel="0" collapsed="false">
      <c r="A7" s="235" t="s">
        <v>140</v>
      </c>
      <c r="B7" s="236" t="n">
        <v>335</v>
      </c>
      <c r="C7" s="236" t="n">
        <f aca="false">B7*20/100</f>
        <v>67</v>
      </c>
      <c r="D7" s="236" t="n">
        <f aca="false">B7*25/100</f>
        <v>83.75</v>
      </c>
      <c r="E7" s="237" t="n">
        <f aca="false">БЖУ!F314</f>
        <v>0</v>
      </c>
      <c r="F7" s="236" t="n">
        <f aca="false">B7*30/100</f>
        <v>100.5</v>
      </c>
      <c r="G7" s="236" t="n">
        <f aca="false">B7*35/100</f>
        <v>117.25</v>
      </c>
      <c r="H7" s="237" t="n">
        <f aca="false">БЖУ!F329</f>
        <v>0</v>
      </c>
      <c r="I7" s="236" t="n">
        <f aca="false">B7*10/100</f>
        <v>33.5</v>
      </c>
      <c r="J7" s="236" t="n">
        <f aca="false">B7*15/100</f>
        <v>50.25</v>
      </c>
      <c r="K7" s="237" t="n">
        <f aca="false">БЖУ!F344</f>
        <v>0</v>
      </c>
      <c r="L7" s="238" t="n">
        <f aca="false">B7*60/100</f>
        <v>201</v>
      </c>
      <c r="M7" s="239" t="n">
        <f aca="false">B7*75/100</f>
        <v>251.25</v>
      </c>
      <c r="N7" s="240" t="n">
        <f aca="false">SUM(E7,H7,K7)</f>
        <v>0</v>
      </c>
    </row>
    <row r="8" customFormat="false" ht="30" hidden="false" customHeight="false" outlineLevel="0" collapsed="false">
      <c r="A8" s="235" t="s">
        <v>141</v>
      </c>
      <c r="B8" s="236" t="n">
        <v>2350</v>
      </c>
      <c r="C8" s="236" t="n">
        <f aca="false">B8*20/100</f>
        <v>470</v>
      </c>
      <c r="D8" s="236" t="n">
        <f aca="false">B8*25/100</f>
        <v>587.5</v>
      </c>
      <c r="E8" s="237" t="n">
        <f aca="false">БЖУ!G314</f>
        <v>0</v>
      </c>
      <c r="F8" s="236" t="n">
        <f aca="false">B8*30/100</f>
        <v>705</v>
      </c>
      <c r="G8" s="236" t="n">
        <f aca="false">B8*35/100</f>
        <v>822.5</v>
      </c>
      <c r="H8" s="237" t="n">
        <f aca="false">БЖУ!G329</f>
        <v>0</v>
      </c>
      <c r="I8" s="236" t="n">
        <f aca="false">B8*10/100</f>
        <v>235</v>
      </c>
      <c r="J8" s="236" t="n">
        <f aca="false">B8*15/100</f>
        <v>352.5</v>
      </c>
      <c r="K8" s="237" t="n">
        <f aca="false">БЖУ!G344</f>
        <v>0</v>
      </c>
      <c r="L8" s="238" t="n">
        <f aca="false">B8*60/100</f>
        <v>1410</v>
      </c>
      <c r="M8" s="239" t="n">
        <f aca="false">B8*75/100</f>
        <v>1762.5</v>
      </c>
      <c r="N8" s="240" t="n">
        <f aca="false">SUM(E8,H8,K8)</f>
        <v>0</v>
      </c>
    </row>
    <row r="9" customFormat="false" ht="15.75" hidden="false" customHeight="false" outlineLevel="0" collapsed="false">
      <c r="A9" s="241" t="s">
        <v>142</v>
      </c>
      <c r="B9" s="242" t="n">
        <v>60</v>
      </c>
      <c r="C9" s="242" t="n">
        <f aca="false">B9*20/100</f>
        <v>12</v>
      </c>
      <c r="D9" s="242" t="n">
        <f aca="false">B9*25/100</f>
        <v>15</v>
      </c>
      <c r="E9" s="243" t="e">
        <f aca="false">бжу!#REF!</f>
        <v>#VALUE!</v>
      </c>
      <c r="F9" s="242" t="n">
        <f aca="false">B9*30/100</f>
        <v>18</v>
      </c>
      <c r="G9" s="242" t="n">
        <f aca="false">B9*35/100</f>
        <v>21</v>
      </c>
      <c r="H9" s="243" t="e">
        <f aca="false">бжу!#REF!</f>
        <v>#VALUE!</v>
      </c>
      <c r="I9" s="242" t="n">
        <f aca="false">B9*10/100</f>
        <v>6</v>
      </c>
      <c r="J9" s="242" t="n">
        <f aca="false">B9*15/100</f>
        <v>9</v>
      </c>
      <c r="K9" s="243" t="e">
        <f aca="false">бжу!#REF!</f>
        <v>#VALUE!</v>
      </c>
      <c r="L9" s="244" t="n">
        <f aca="false">B9*60/100</f>
        <v>36</v>
      </c>
      <c r="M9" s="245" t="n">
        <f aca="false">B9*75/100</f>
        <v>45</v>
      </c>
      <c r="N9" s="246" t="e">
        <f aca="false">SUM(E9,H9,K9)</f>
        <v>#VALUE!</v>
      </c>
    </row>
    <row r="10" customFormat="false" ht="15" hidden="false" customHeight="false" outlineLevel="0" collapsed="false">
      <c r="A10" s="247"/>
      <c r="B10" s="247"/>
      <c r="C10" s="247"/>
      <c r="D10" s="247"/>
      <c r="E10" s="247"/>
      <c r="F10" s="247"/>
      <c r="G10" s="247"/>
      <c r="H10" s="247"/>
      <c r="I10" s="247"/>
      <c r="J10" s="247"/>
      <c r="K10" s="247"/>
      <c r="L10" s="247"/>
      <c r="M10" s="247"/>
    </row>
    <row r="11" customFormat="false" ht="30.75" hidden="false" customHeight="true" outlineLevel="0" collapsed="false">
      <c r="A11" s="231" t="s">
        <v>143</v>
      </c>
      <c r="B11" s="231"/>
      <c r="C11" s="231"/>
      <c r="D11" s="231"/>
      <c r="E11" s="231"/>
      <c r="F11" s="231"/>
      <c r="G11" s="231"/>
      <c r="H11" s="231"/>
      <c r="I11" s="231"/>
      <c r="J11" s="231"/>
      <c r="K11" s="231"/>
      <c r="L11" s="248"/>
      <c r="M11" s="248"/>
      <c r="N11" s="248"/>
    </row>
    <row r="12" customFormat="false" ht="15" hidden="false" customHeight="true" outlineLevel="0" collapsed="false">
      <c r="A12" s="232" t="s">
        <v>124</v>
      </c>
      <c r="B12" s="233" t="s">
        <v>125</v>
      </c>
      <c r="C12" s="233" t="s">
        <v>126</v>
      </c>
      <c r="D12" s="233" t="s">
        <v>127</v>
      </c>
      <c r="E12" s="233" t="s">
        <v>128</v>
      </c>
      <c r="F12" s="233" t="s">
        <v>129</v>
      </c>
      <c r="G12" s="233" t="s">
        <v>130</v>
      </c>
      <c r="H12" s="233" t="s">
        <v>131</v>
      </c>
      <c r="I12" s="233" t="s">
        <v>144</v>
      </c>
      <c r="J12" s="233" t="s">
        <v>145</v>
      </c>
      <c r="K12" s="234" t="s">
        <v>146</v>
      </c>
      <c r="L12" s="247"/>
      <c r="M12" s="247"/>
    </row>
    <row r="13" customFormat="false" ht="15" hidden="false" customHeight="false" outlineLevel="0" collapsed="false">
      <c r="A13" s="232"/>
      <c r="B13" s="233"/>
      <c r="C13" s="233"/>
      <c r="D13" s="233"/>
      <c r="E13" s="233"/>
      <c r="F13" s="233"/>
      <c r="G13" s="233"/>
      <c r="H13" s="233"/>
      <c r="I13" s="233"/>
      <c r="J13" s="233"/>
      <c r="K13" s="234"/>
      <c r="L13" s="247"/>
      <c r="M13" s="247"/>
    </row>
    <row r="14" customFormat="false" ht="57" hidden="false" customHeight="true" outlineLevel="0" collapsed="false">
      <c r="A14" s="232"/>
      <c r="B14" s="233"/>
      <c r="C14" s="233"/>
      <c r="D14" s="233"/>
      <c r="E14" s="233"/>
      <c r="F14" s="233"/>
      <c r="G14" s="233"/>
      <c r="H14" s="233"/>
      <c r="I14" s="233"/>
      <c r="J14" s="233"/>
      <c r="K14" s="234"/>
    </row>
    <row r="15" customFormat="false" ht="15" hidden="false" customHeight="false" outlineLevel="0" collapsed="false">
      <c r="A15" s="235" t="s">
        <v>138</v>
      </c>
      <c r="B15" s="236" t="n">
        <v>90</v>
      </c>
      <c r="C15" s="236" t="n">
        <f aca="false">B15*20/100</f>
        <v>18</v>
      </c>
      <c r="D15" s="236" t="n">
        <f aca="false">B15*25/100</f>
        <v>22.5</v>
      </c>
      <c r="E15" s="237" t="n">
        <f aca="false">БЖУ!I314</f>
        <v>0</v>
      </c>
      <c r="F15" s="236" t="n">
        <f aca="false">B15*30/100</f>
        <v>27</v>
      </c>
      <c r="G15" s="236" t="n">
        <f aca="false">B15*35/100</f>
        <v>31.5</v>
      </c>
      <c r="H15" s="237" t="n">
        <f aca="false">БЖУ!I329</f>
        <v>0</v>
      </c>
      <c r="I15" s="238" t="n">
        <f aca="false">B15*50/100</f>
        <v>45</v>
      </c>
      <c r="J15" s="239" t="n">
        <f aca="false">B15*60/100</f>
        <v>54</v>
      </c>
      <c r="K15" s="240" t="n">
        <f aca="false">SUM(E15,H15)</f>
        <v>0</v>
      </c>
    </row>
    <row r="16" customFormat="false" ht="15" hidden="false" customHeight="false" outlineLevel="0" collapsed="false">
      <c r="A16" s="235" t="s">
        <v>139</v>
      </c>
      <c r="B16" s="236" t="n">
        <v>92</v>
      </c>
      <c r="C16" s="236" t="n">
        <f aca="false">B16*20/100</f>
        <v>18.4</v>
      </c>
      <c r="D16" s="236" t="n">
        <f aca="false">B16*25/100</f>
        <v>23</v>
      </c>
      <c r="E16" s="237" t="n">
        <f aca="false">БЖУ!J314</f>
        <v>0</v>
      </c>
      <c r="F16" s="236" t="n">
        <f aca="false">B16*30/100</f>
        <v>27.6</v>
      </c>
      <c r="G16" s="236" t="n">
        <f aca="false">B16*35/100</f>
        <v>32.2</v>
      </c>
      <c r="H16" s="237" t="n">
        <f aca="false">БЖУ!J329</f>
        <v>0</v>
      </c>
      <c r="I16" s="238" t="n">
        <f aca="false">B16*50/100</f>
        <v>46</v>
      </c>
      <c r="J16" s="239" t="n">
        <f aca="false">B16*60/100</f>
        <v>55.2</v>
      </c>
      <c r="K16" s="240" t="n">
        <f aca="false">SUM(E16,H16)</f>
        <v>0</v>
      </c>
    </row>
    <row r="17" customFormat="false" ht="15" hidden="false" customHeight="false" outlineLevel="0" collapsed="false">
      <c r="A17" s="235" t="s">
        <v>140</v>
      </c>
      <c r="B17" s="236" t="n">
        <v>383</v>
      </c>
      <c r="C17" s="236" t="n">
        <f aca="false">B17*20/100</f>
        <v>76.6</v>
      </c>
      <c r="D17" s="236" t="n">
        <f aca="false">B17*25/100</f>
        <v>95.75</v>
      </c>
      <c r="E17" s="237" t="n">
        <f aca="false">БЖУ!K314</f>
        <v>0</v>
      </c>
      <c r="F17" s="236" t="n">
        <f aca="false">B17*30/100</f>
        <v>114.9</v>
      </c>
      <c r="G17" s="236" t="n">
        <f aca="false">B17*35/100</f>
        <v>134.05</v>
      </c>
      <c r="H17" s="237" t="n">
        <f aca="false">БЖУ!K329</f>
        <v>0</v>
      </c>
      <c r="I17" s="238" t="n">
        <f aca="false">B17*50/100</f>
        <v>191.5</v>
      </c>
      <c r="J17" s="239" t="n">
        <f aca="false">B17*60/100</f>
        <v>229.8</v>
      </c>
      <c r="K17" s="240" t="n">
        <f aca="false">SUM(E17,H17)</f>
        <v>0</v>
      </c>
    </row>
    <row r="18" customFormat="false" ht="30" hidden="false" customHeight="false" outlineLevel="0" collapsed="false">
      <c r="A18" s="235" t="s">
        <v>141</v>
      </c>
      <c r="B18" s="236" t="n">
        <v>2720</v>
      </c>
      <c r="C18" s="236" t="n">
        <f aca="false">B18*20/100</f>
        <v>544</v>
      </c>
      <c r="D18" s="236" t="n">
        <f aca="false">B18*25/100</f>
        <v>680</v>
      </c>
      <c r="E18" s="237" t="n">
        <f aca="false">БЖУ!L314</f>
        <v>0</v>
      </c>
      <c r="F18" s="236" t="n">
        <f aca="false">B18*30/100</f>
        <v>816</v>
      </c>
      <c r="G18" s="236" t="n">
        <f aca="false">B18*35/100</f>
        <v>952</v>
      </c>
      <c r="H18" s="237" t="n">
        <f aca="false">БЖУ!L329</f>
        <v>0</v>
      </c>
      <c r="I18" s="238" t="n">
        <f aca="false">B18*50/100</f>
        <v>1360</v>
      </c>
      <c r="J18" s="239" t="n">
        <f aca="false">B18*60/100</f>
        <v>1632</v>
      </c>
      <c r="K18" s="240" t="n">
        <f aca="false">SUM(E18,H18)</f>
        <v>0</v>
      </c>
    </row>
    <row r="19" customFormat="false" ht="15.75" hidden="false" customHeight="false" outlineLevel="0" collapsed="false">
      <c r="A19" s="241" t="s">
        <v>142</v>
      </c>
      <c r="B19" s="242" t="n">
        <v>70</v>
      </c>
      <c r="C19" s="242" t="n">
        <f aca="false">B19*20/100</f>
        <v>14</v>
      </c>
      <c r="D19" s="242" t="n">
        <f aca="false">B19*25/100</f>
        <v>17.5</v>
      </c>
      <c r="E19" s="243" t="e">
        <f aca="false">бжу!#REF!</f>
        <v>#VALUE!</v>
      </c>
      <c r="F19" s="242" t="n">
        <f aca="false">B19*30/100</f>
        <v>21</v>
      </c>
      <c r="G19" s="242" t="n">
        <f aca="false">B19*35/100</f>
        <v>24.5</v>
      </c>
      <c r="H19" s="243" t="e">
        <f aca="false">бжу!#REF!</f>
        <v>#VALUE!</v>
      </c>
      <c r="I19" s="244" t="n">
        <f aca="false">B19*50/100</f>
        <v>35</v>
      </c>
      <c r="J19" s="245" t="n">
        <f aca="false">B19*60/100</f>
        <v>42</v>
      </c>
      <c r="K19" s="246" t="e">
        <f aca="false">SUM(E19,H19)</f>
        <v>#VALUE!</v>
      </c>
    </row>
    <row r="21" customFormat="false" ht="15" hidden="false" customHeight="false" outlineLevel="0" collapsed="false">
      <c r="A21" s="249" t="s">
        <v>147</v>
      </c>
      <c r="B21" s="249"/>
      <c r="C21" s="250" t="s">
        <v>148</v>
      </c>
      <c r="D21" s="250"/>
      <c r="E21" s="250"/>
      <c r="F21" s="249" t="s">
        <v>149</v>
      </c>
      <c r="G21" s="249"/>
      <c r="H21" s="10"/>
    </row>
    <row r="22" customFormat="false" ht="15" hidden="false" customHeight="false" outlineLevel="0" collapsed="false">
      <c r="A22" s="249"/>
      <c r="B22" s="249"/>
      <c r="C22" s="249"/>
      <c r="D22" s="249"/>
      <c r="E22" s="249"/>
      <c r="F22" s="249"/>
      <c r="G22" s="249"/>
      <c r="H22" s="10"/>
    </row>
    <row r="23" customFormat="false" ht="15" hidden="false" customHeight="false" outlineLevel="0" collapsed="false">
      <c r="A23" s="249" t="s">
        <v>150</v>
      </c>
      <c r="B23" s="249"/>
      <c r="C23" s="249"/>
      <c r="D23" s="249"/>
      <c r="E23" s="249"/>
      <c r="F23" s="249" t="s">
        <v>151</v>
      </c>
      <c r="G23" s="249"/>
      <c r="H23" s="10"/>
    </row>
    <row r="24" customFormat="false" ht="15" hidden="false" customHeight="false" outlineLevel="0" collapsed="false">
      <c r="A24" s="10"/>
      <c r="B24" s="10"/>
      <c r="C24" s="10"/>
      <c r="D24" s="10"/>
      <c r="E24" s="10"/>
      <c r="F24" s="10"/>
      <c r="G24" s="10"/>
      <c r="H24" s="10"/>
    </row>
  </sheetData>
  <mergeCells count="27">
    <mergeCell ref="A1:N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A11:K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J12:J14"/>
    <mergeCell ref="K12:K14"/>
  </mergeCells>
  <printOptions headings="false" gridLines="false" gridLinesSet="true" horizontalCentered="false" verticalCentered="false"/>
  <pageMargins left="0.196527777777778" right="0.196527777777778" top="0.984027777777778" bottom="0.196527777777778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54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2016-08-23T13:19:30Z</dcterms:created>
  <dc:creator>КШП</dc:creator>
  <dc:description/>
  <dc:language>ru-RU</dc:language>
  <cp:lastModifiedBy>PC</cp:lastModifiedBy>
  <cp:lastPrinted>2026-10-08T12:41:44Z</cp:lastPrinted>
  <dcterms:modified xsi:type="dcterms:W3CDTF">2026-10-09T08:06:12Z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